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69\хранилище\Оля Гусева\ОЛЬГА\ОТЧЕТ ОБ ИСПОЛНЕНИИ БЮДЖЕТА\ОТЧЕТ ОБ ИСПОЛНЕНИИ БЮДЖЕТА 2022 ГОД\Исполнение за 2022 год в СД ЛМР\Решение СД ЛМР от 30.05.2023 № 195\"/>
    </mc:Choice>
  </mc:AlternateContent>
  <bookViews>
    <workbookView xWindow="360" yWindow="270" windowWidth="14940" windowHeight="9150"/>
  </bookViews>
  <sheets>
    <sheet name="2022" sheetId="3" r:id="rId1"/>
  </sheets>
  <definedNames>
    <definedName name="_xlnm._FilterDatabase" localSheetId="0" hidden="1">'2022'!#REF!</definedName>
    <definedName name="_xlnm.Print_Titles" localSheetId="0">'2022'!$10:$11</definedName>
  </definedNames>
  <calcPr calcId="162913"/>
</workbook>
</file>

<file path=xl/calcChain.xml><?xml version="1.0" encoding="utf-8"?>
<calcChain xmlns="http://schemas.openxmlformats.org/spreadsheetml/2006/main">
  <c r="D12" i="3" l="1"/>
  <c r="D20" i="3"/>
  <c r="D21" i="3"/>
  <c r="D187" i="3" l="1"/>
  <c r="D186" i="3" s="1"/>
  <c r="D185" i="3" s="1"/>
  <c r="D178" i="3"/>
  <c r="D177" i="3" s="1"/>
  <c r="D176" i="3" s="1"/>
  <c r="D165" i="3"/>
  <c r="D164" i="3"/>
  <c r="D163" i="3" s="1"/>
  <c r="D139" i="3"/>
  <c r="D113" i="3"/>
  <c r="D105" i="3"/>
  <c r="D97" i="3"/>
  <c r="D96" i="3"/>
  <c r="D95" i="3" s="1"/>
  <c r="D93" i="3"/>
  <c r="D92" i="3" s="1"/>
  <c r="D91" i="3" s="1"/>
  <c r="D87" i="3"/>
  <c r="D77" i="3"/>
  <c r="D62" i="3"/>
  <c r="D61" i="3" s="1"/>
  <c r="D60" i="3" s="1"/>
  <c r="D54" i="3"/>
  <c r="D53" i="3"/>
  <c r="D51" i="3"/>
  <c r="D50" i="3" s="1"/>
  <c r="D44" i="3"/>
  <c r="D43" i="3"/>
  <c r="D42" i="3" s="1"/>
  <c r="D33" i="3"/>
  <c r="D32" i="3" s="1"/>
  <c r="D31" i="3" s="1"/>
  <c r="D29" i="3"/>
  <c r="D19" i="3"/>
  <c r="D14" i="3"/>
  <c r="D13" i="3"/>
  <c r="D102" i="3" l="1"/>
  <c r="D101" i="3" s="1"/>
  <c r="D49" i="3"/>
</calcChain>
</file>

<file path=xl/sharedStrings.xml><?xml version="1.0" encoding="utf-8"?>
<sst xmlns="http://schemas.openxmlformats.org/spreadsheetml/2006/main" count="535" uniqueCount="274">
  <si>
    <t>НАЛОГОВЫЕ И НЕНАЛОГОВЫЕ ДОХОДЫ</t>
  </si>
  <si>
    <t>ДОХОДЫ ОТ ИСПОЛЬЗОВАНИЯ ИМУЩЕСТВА, НАХОДЯЩЕГОСЯ В ГОСУДАРСТВЕННОЙ И МУНИЦИПАЛЬНОЙ СОБСТВЕННОСТИ</t>
  </si>
  <si>
    <t>013</t>
  </si>
  <si>
    <t>Администрация Толмачевского городского поселения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</si>
  <si>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</si>
  <si>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ПРОДАЖИ МАТЕРИАЛЬНЫХ И НЕМАТЕРИАЛЬНЫХ АКТИВОВ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</si>
  <si>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</si>
  <si>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048</t>
  </si>
  <si>
    <t>Федеральная служба по надзору в сфере природопользования</t>
  </si>
  <si>
    <t>ПЛАТЕЖИ ПРИ ПОЛЬЗОВАНИИ ПРИРОДНЫМИ РЕСУРСАМИ</t>
  </si>
  <si>
    <t>ШТРАФЫ, САНКЦИИ, ВОЗМЕЩЕНИЕ УЩЕРБА</t>
  </si>
  <si>
    <t>100</t>
  </si>
  <si>
    <t>Федеральное казначейство</t>
  </si>
  <si>
    <t>НАЛОГИ НА ТОВАРЫ (РАБОТЫ, УСЛУГИ), РЕАЛИЗУЕМЫЕ НА ТЕРРИТОРИИ РОССИЙСКОЙ ФЕДЕРАЦИИ</t>
  </si>
  <si>
    <t>124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</si>
  <si>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</si>
  <si>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</si>
  <si>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</si>
  <si>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141</t>
  </si>
  <si>
    <t>Федеральная служба по надзору в сфере защиты прав потребителей и благополучия человека</t>
  </si>
  <si>
    <t>182</t>
  </si>
  <si>
    <t>Федеральная налоговая служба</t>
  </si>
  <si>
    <t>НАЛОГИ НА ПРИБЫЛЬ, ДОХОДЫ</t>
  </si>
  <si>
    <t>НАЛОГИ НА СОВОКУПНЫЙ ДОХОД</t>
  </si>
  <si>
    <t>ГОСУДАРСТВЕННАЯ ПОШЛИНА</t>
  </si>
  <si>
    <t>188</t>
  </si>
  <si>
    <t>Министерство внутренних дел Российской Федерации</t>
  </si>
  <si>
    <t>300</t>
  </si>
  <si>
    <t>Субвенции бюджетам муниципальных районов на выполнение передаваемых полномочий субъектов Российской Федерации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</si>
  <si>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</si>
  <si>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ВОЗВРАТ ОСТАТКОВ СУБСИДИЙ, СУБВЕНЦИЙ И ИНЫХ МЕЖБЮДЖЕТНЫХ ТРАНСФЕРТОВ, ИМЕЮЩИХ ЦЕЛЕВОЕ НАЗНАЧЕНИЕ, ПРОШЛЫХ ЛЕТ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</si>
  <si>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</si>
  <si>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316</t>
  </si>
  <si>
    <t>администрация Лужского муниципального района Ленинградской области</t>
  </si>
  <si>
    <t>Государственная пошлина за выдачу разрешения на установку рекламной конструкции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</si>
  <si>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</si>
  <si>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казну муниципальных районов (за исключением земельных участков)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</si>
  <si>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</si>
  <si>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</si>
  <si>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доходы от компенсации затрат бюджетов муниципальных районов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</si>
  <si>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</si>
  <si>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</si>
  <si>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</si>
  <si>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Субсидии бюджетам муниципальных районов на софинансирование капитальных вложений в объекты муниципальной собственности</t>
  </si>
  <si>
    <t>Прочие субсидии бюджетам муниципальных районов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</si>
  <si>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</si>
  <si>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</si>
  <si>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</si>
  <si>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государственную регистрацию актов гражданского состояния</t>
  </si>
  <si>
    <t>317</t>
  </si>
  <si>
    <t>500</t>
  </si>
  <si>
    <t>982</t>
  </si>
  <si>
    <t>Комитет государственного контроля природопользования  и экологической безопасноти Ленинградской области</t>
  </si>
  <si>
    <t>УТВЕРЖДЕНЫ</t>
  </si>
  <si>
    <t xml:space="preserve">решением Совета депутатов </t>
  </si>
  <si>
    <t>Лужского муниципального района</t>
  </si>
  <si>
    <t>(приложение 1)</t>
  </si>
  <si>
    <t>Наименование показателя</t>
  </si>
  <si>
    <t>Код классификации доходов бюджета</t>
  </si>
  <si>
    <t>1</t>
  </si>
  <si>
    <t>2</t>
  </si>
  <si>
    <t>3</t>
  </si>
  <si>
    <t>1 00 00 00 0 00 0 000 000</t>
  </si>
  <si>
    <t>1 11 00 00 0 00 0 000 000</t>
  </si>
  <si>
    <t>1 11 05 01 3 13 0 000 120</t>
  </si>
  <si>
    <t>1 14 00 00 0 00 0 000 000</t>
  </si>
  <si>
    <t>1 14 06 01 3 13 0 000 430</t>
  </si>
  <si>
    <t>1 12 00 00 0 00 0 000 000</t>
  </si>
  <si>
    <t>1 16 00 00 0 00 0 000 000</t>
  </si>
  <si>
    <t>1 03 00 00 0 00 0 000 000</t>
  </si>
  <si>
    <t>ДОХОДЫ ОТ ОКАЗАНИЯ ПЛАТНЫХ УСЛУГ И КОМПЕНСАЦИИ ЗАТРАТ ГОСУДАРСТВА</t>
  </si>
  <si>
    <t>1 13 00 00 0 00 0 000 000</t>
  </si>
  <si>
    <t>1 13 02 99 5 05 0 000 130</t>
  </si>
  <si>
    <t>2 00 00 00 0 00 0 000 000</t>
  </si>
  <si>
    <t>2 02 00 00 0 00 0 000 000</t>
  </si>
  <si>
    <t>2 02 40 01 4 05 0 000 150</t>
  </si>
  <si>
    <t>1 01 00 00 0 00 0 000 000</t>
  </si>
  <si>
    <t>1 05 00 00 0 00 0 000 000</t>
  </si>
  <si>
    <t>1 08 00 00 0 00 0 000 000</t>
  </si>
  <si>
    <t>2 02 15 00 1 05 0 000 150</t>
  </si>
  <si>
    <t>2 02 30 02 4 05 0 000 150</t>
  </si>
  <si>
    <t>1 11 05 01 3 05 0 000 120</t>
  </si>
  <si>
    <t>1 11 05 07 5 05 0 000 120</t>
  </si>
  <si>
    <t>1 11 07 01 5 05 0 000 120</t>
  </si>
  <si>
    <t>1 11 09 04 5 05 0 000 120</t>
  </si>
  <si>
    <t>1 14 02 05 3 05 0 000 410</t>
  </si>
  <si>
    <t>1 14 06 01 3 05 0 000 430</t>
  </si>
  <si>
    <t>1 14 06 02 5 05 0 000 430</t>
  </si>
  <si>
    <t>2 02 20 07 7 05 0 000 150</t>
  </si>
  <si>
    <t>2 02 25 51 9 05 0 000 150</t>
  </si>
  <si>
    <t>2 02 29 99 9 05 0 000 150</t>
  </si>
  <si>
    <t>2 02 30 02 7 05 0 000 150</t>
  </si>
  <si>
    <t>2 02 35 08 2 05 0 000 150</t>
  </si>
  <si>
    <t>2 02 35 12 0 05 0 000 150</t>
  </si>
  <si>
    <t>2 02 35 93 0 05 0 000 150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</si>
  <si>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</si>
  <si>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2 18 00 00 0 00 0 000 000</t>
  </si>
  <si>
    <t>2 18 60 01 0 05 0 000 150</t>
  </si>
  <si>
    <t>2 19 00 00 0 00 0 000 000</t>
  </si>
  <si>
    <t>2 19 60 01 0 05 0 000 150</t>
  </si>
  <si>
    <t>Единый налог на вмененный доход для отдельных видов деятельности</t>
  </si>
  <si>
    <t>Единый сельскохозяйственный налог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</si>
  <si>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</si>
  <si>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1 16 10 12 3 01 0 051 140</t>
  </si>
  <si>
    <t>1 12 01 01 0 01 2 100 120</t>
  </si>
  <si>
    <t>1 12 01 04 2 01 6 000 120</t>
  </si>
  <si>
    <t>1 12 01 03 0 01 2 100 120</t>
  </si>
  <si>
    <t>1 03 02 25 1 01 0 000 110</t>
  </si>
  <si>
    <t>1 03 02 23 1 01 0 000 110</t>
  </si>
  <si>
    <t>1 03 02 24 1 01 0 000 110</t>
  </si>
  <si>
    <t>1 03 02 26 1 01 0 000 110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</si>
  <si>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</si>
  <si>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1 16 10 12 9 01 0 000 140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</si>
  <si>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</si>
  <si>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1 01 02 04 0 01 1 000 110</t>
  </si>
  <si>
    <t>1 01 02 01 0 01 2 100 110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</si>
  <si>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(прочие поступления)</t>
  </si>
  <si>
    <t>1 01 02 01 0 01 4 000 110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</si>
  <si>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</si>
  <si>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1 01 02 01 0 01 1 000 110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</si>
  <si>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</si>
  <si>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1 01 02 01 0 01 3 000 110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</si>
  <si>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(уплата процентов, начисленных на суммы излишне взысканных (уплаченных) платежей, а также при нарушении сроков их возврата)</t>
  </si>
  <si>
    <t>1 01 02 01 0 01 5 000 110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</si>
  <si>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</si>
  <si>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1 01 02 02 0 01 2 100 110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</si>
  <si>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</si>
  <si>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1 01 02 02 0 01 1 000 110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</si>
  <si>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</si>
  <si>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1 01 02 02 0 01 3 000 110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</si>
  <si>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</si>
  <si>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1 01 02 03 0 01 2 100 110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</si>
  <si>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</si>
  <si>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1 01 02 03 0 01 1 000 110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</si>
  <si>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</si>
  <si>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1 01 02 03 0 01 3 000 110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</si>
  <si>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</si>
  <si>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1 16 01 07 4 01 0 000 140</t>
  </si>
  <si>
    <t>1 16 01 08 4 01 0 000 140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</si>
  <si>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</si>
  <si>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1 16 02 02 0 02 0 000 140</t>
  </si>
  <si>
    <t>1 08 07 15 0 01 1 000 110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</si>
  <si>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</si>
  <si>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1 11 01 05 0 05 0 000 120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</si>
  <si>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</si>
  <si>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1 16 07 09 0 05 0 000 140</t>
  </si>
  <si>
    <t>ПРОЧИЕ НЕНАЛОГОВЫЕ ДОХОДЫ</t>
  </si>
  <si>
    <t>1 17 00 00 0 00 0 000 000</t>
  </si>
  <si>
    <t>Субсидии бюджетам муниципальных районов на поддержку отрасли культуры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</si>
  <si>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</si>
  <si>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2 02 35 30 3 05 0 000 150</t>
  </si>
  <si>
    <t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</si>
  <si>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2 02 35 30 4 05 0 000 150</t>
  </si>
  <si>
    <t>Комитет правопорядка и безопасности ЛО</t>
  </si>
  <si>
    <t>972</t>
  </si>
  <si>
    <t>Комитет по природным ресурсам Ленинградской области</t>
  </si>
  <si>
    <t>974</t>
  </si>
  <si>
    <t>1 16 11 05 0 01 0 000 140</t>
  </si>
  <si>
    <t>Государственное учреждение "Ленинградский областной центр досуговых,оздоровительных и учебных программ"Молодежный"</t>
  </si>
  <si>
    <t>993</t>
  </si>
  <si>
    <t>Сумма
(руб.)</t>
  </si>
  <si>
    <t>ДОХОДЫ,ВСЕГО</t>
  </si>
  <si>
    <t>Плата за выбросы загрязняющих веществ в атмосферный воздух стационарными объектами (пени по соответствующему платежу)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</si>
  <si>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</si>
  <si>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1 12 01 01 0 01 6 000 120</t>
  </si>
  <si>
    <t>Плата за сбросы загрязняющих веществ в водные объекты (пени по соответствующему платежу)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</si>
  <si>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</si>
  <si>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1 12 01 03 0 01 6 000 120</t>
  </si>
  <si>
    <t>Плата за размещение отходов производства (пени по соответствующему платежу)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</si>
  <si>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</si>
  <si>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1 12 01 04 1 01 6 000 120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</si>
  <si>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</si>
  <si>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Комитет общего и профессионального образования Ленинградской области</t>
  </si>
  <si>
    <t>068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</si>
  <si>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</t>
  </si>
  <si>
    <t>1 16 01 05 3 01 0 035 140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</si>
  <si>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</si>
  <si>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1 16 01 20 3 01 9 000 140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</si>
  <si>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</si>
  <si>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</si>
  <si>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</si>
  <si>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</si>
  <si>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(сумма платежа (перерасчеты, недоимка и задолженность по соответствующему платежу, в том числе по отмененному)</t>
  </si>
  <si>
    <t>1 01 02 08 0 01 1 000 110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</si>
  <si>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(пени по соответствующему платежу)</t>
  </si>
  <si>
    <t>1 01 02 08 0 01 2 100 110</t>
  </si>
  <si>
    <t>Государственная пошлина по делам, рассматриваемым в судах общей юрисдикции, мировыми судьями</t>
  </si>
  <si>
    <t>1 08 03 00 0 01 0 000 110</t>
  </si>
  <si>
    <t>Прочие межбюджетные трансферты, передаваемые бюджетам муниципальных районов</t>
  </si>
  <si>
    <t>2 02 49 99 9 05 0 000 150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</si>
  <si>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</si>
  <si>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</si>
  <si>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</si>
  <si>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2 02 25 09 7 05 0 000 150</t>
  </si>
  <si>
    <t>Субсидии бюджетам муниципальных районов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</si>
  <si>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2 02 25 16 9 05 0 000 150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</si>
  <si>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</si>
  <si>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Контрольно-счетная палата Лужского муниципального района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</si>
  <si>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</si>
  <si>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1 16 10 12 3 01 0 000 140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</si>
  <si>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вовлечение несовершеннолетнего в процесс потребления табака)</t>
  </si>
  <si>
    <t>1 16 01 06 3 01 0 023 140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</si>
  <si>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</t>
  </si>
  <si>
    <t>1 16 01 06 3 01 0 101 140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</si>
  <si>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</t>
  </si>
  <si>
    <t>1 16 01 06 3 01 9 000 140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</si>
  <si>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</t>
  </si>
  <si>
    <t>1 16 01 07 3 01 0 017 140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</si>
  <si>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</t>
  </si>
  <si>
    <t>1 16 01 19 3 01 9 000 140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</si>
  <si>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</t>
  </si>
  <si>
    <t>1 16 01 20 3 01 0 021 140</t>
  </si>
  <si>
    <t>Прочие неналоговые доходы бюджетов муниципальных районов</t>
  </si>
  <si>
    <t>1 17 05 05 0 05 0 000 180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</si>
  <si>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(пени по соответствующему платежу)</t>
  </si>
  <si>
    <t>Налог, взимаемый с налогоплательщиков, выбравших в качестве объекта налогообложения доходы</t>
  </si>
  <si>
    <t>1 05 01 01 1 01 0 000 000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</si>
  <si>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</si>
  <si>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1 05 01 01 2 01 0 000 000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</si>
  <si>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</si>
  <si>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1 05 01 02 1 01 0 000 000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</si>
  <si>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</si>
  <si>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1 05 01 02 2 01 0 000 000</t>
  </si>
  <si>
    <t>Минимальный налог, зачисляемый в бюджеты субъектов Российской Федерации</t>
  </si>
  <si>
    <t>1 05 01 05 0 01 0 000 000</t>
  </si>
  <si>
    <t>1 05 02 01 0 02 0 000 000</t>
  </si>
  <si>
    <t>Единый налог на вмененный доход для отдельных видов деятельности (за налоговые периоды, истекшие до 1 января 2011 года)</t>
  </si>
  <si>
    <t>1 05 02 02 0 02 0 000 000</t>
  </si>
  <si>
    <t>1 05 03 01 0 01 0 000 000</t>
  </si>
  <si>
    <t>Налог, взимаемый в связи с применением патентной системы налогообложения, зачисляемый в бюджеты муниципальных районов</t>
  </si>
  <si>
    <t>1 05 04 02 0 02 0 000 000</t>
  </si>
  <si>
    <t>Комитет финансов Лужского муниципального района Ленинградской области</t>
  </si>
  <si>
    <t>Муниципальное казённое учреждение "Лужский центр бухгалтерского учёта и контроля"</t>
  </si>
  <si>
    <t>Субсидии бюджетам муниципальных районов на обеспечение образовательных организаций материально-технической базой для внедрения цифровой образовательной среды</t>
  </si>
  <si>
    <t>2 02 25 21 0 05 0 000 150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</si>
  <si>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</si>
  <si>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2 02 27 57 6 05 0 000 150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</si>
  <si>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</si>
  <si>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2 02 45 17 9 05 0 000 150</t>
  </si>
  <si>
    <t>БЕЗВОЗМЕЗДНЫЕ ПОСТУПЛЕНИЯ ОТ ГОСУДАРСТВЕННЫХ (МУНИЦИПАЛЬНЫХ) ОРГАНИЗАЦИЙ</t>
  </si>
  <si>
    <t>2 03 00 00 0 00 0 000 000</t>
  </si>
  <si>
    <t>Предоставление государственными (муниципальными) организациями грантов для получателей средств бюджетов муниципальных районов</t>
  </si>
  <si>
    <t>2 03 05 01 0 05 0 000 150</t>
  </si>
  <si>
    <t>ПРОЧИЕ БЕЗВОЗМЕЗДНЫЕ ПОСТУПЛЕНИЯ</t>
  </si>
  <si>
    <t>2 07 00 00 0 00 0 000 000</t>
  </si>
  <si>
    <t>Прочие безвозмездные поступления в бюджеты муниципальных районов</t>
  </si>
  <si>
    <t>2 07 05 03 0 05 0 000 150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</si>
  <si>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</si>
  <si>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 1 16 01 05 3 01 0 000 140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</si>
  <si>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</si>
  <si>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1 16 01 06 3 01 0 000 140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</si>
  <si>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</si>
  <si>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 1 16 01 07 3 01 0 000 140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</si>
  <si>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</si>
  <si>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1 16 01 12 3 01 0 000 140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</si>
  <si>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</si>
  <si>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1 16 01 13 3 01  000 140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</si>
  <si>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</si>
  <si>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1 16 01 14 3 01 0 000 140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</si>
  <si>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</si>
  <si>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1 16 01 15 3 01 0 000 140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</si>
  <si>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</si>
  <si>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1 16 01 17 3 01 0 000 140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</si>
  <si>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</si>
  <si>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1 16 01 19 3 01 0 000 140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</si>
  <si>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</si>
  <si>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1 16 01 20 3 01 0 000 140</t>
  </si>
  <si>
    <t>1 16 01 05 3 01 0 000 140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</si>
  <si>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</si>
  <si>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 </t>
  </si>
  <si>
    <t>1 16 01 11 3 01 0 000 140</t>
  </si>
  <si>
    <t>Ленинградской области</t>
  </si>
  <si>
    <t>Показатели исполнения бюджета Лужского муниципального района Ленинградской области за 2022 год по доходам по кодам классификации доходов бюджетов</t>
  </si>
  <si>
    <t>от "30" мая 2023 года № 195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</si>
</sst>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?"/>
    <numFmt numFmtId="165" formatCode="#,##0.0"/>
  </numFmts>
  <fonts count="9" x14ac:knownFonts="1">
    <font>
      <sz val="10"/>
      <name val="Arial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8.5"/>
      <name val="MS Sans Serif"/>
    </font>
    <font>
      <sz val="8"/>
      <name val="Arial Cyr"/>
    </font>
    <font>
      <b/>
      <sz val="11"/>
      <name val="Times New Roman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165" fontId="1" fillId="0" borderId="1" xfId="0" applyNumberFormat="1" applyFont="1" applyBorder="1" applyAlignment="1" applyProtection="1">
      <alignment horizontal="center" vertical="top" wrapText="1"/>
    </xf>
    <xf numFmtId="49" fontId="2" fillId="0" borderId="1" xfId="0" applyNumberFormat="1" applyFont="1" applyBorder="1" applyAlignment="1" applyProtection="1">
      <alignment horizontal="center" vertical="top" wrapText="1"/>
    </xf>
    <xf numFmtId="0" fontId="5" fillId="0" borderId="0" xfId="0" applyFont="1" applyBorder="1" applyAlignment="1" applyProtection="1"/>
    <xf numFmtId="0" fontId="7" fillId="0" borderId="0" xfId="0" applyFont="1" applyBorder="1" applyAlignment="1" applyProtection="1">
      <alignment horizontal="center"/>
    </xf>
    <xf numFmtId="0" fontId="5" fillId="0" borderId="0" xfId="0" applyFont="1" applyBorder="1" applyAlignment="1" applyProtection="1">
      <alignment wrapText="1"/>
    </xf>
    <xf numFmtId="0" fontId="6" fillId="0" borderId="0" xfId="0" applyFont="1" applyBorder="1" applyAlignment="1" applyProtection="1">
      <alignment vertical="top"/>
    </xf>
    <xf numFmtId="0" fontId="7" fillId="0" borderId="0" xfId="0" applyFont="1" applyBorder="1" applyAlignment="1" applyProtection="1">
      <alignment horizontal="left" vertical="top"/>
    </xf>
    <xf numFmtId="49" fontId="7" fillId="0" borderId="0" xfId="0" applyNumberFormat="1" applyFont="1" applyBorder="1" applyAlignment="1" applyProtection="1">
      <alignment vertical="top"/>
    </xf>
    <xf numFmtId="0" fontId="5" fillId="0" borderId="0" xfId="0" applyFont="1" applyBorder="1" applyAlignment="1" applyProtection="1">
      <alignment vertical="top" wrapText="1"/>
    </xf>
    <xf numFmtId="0" fontId="3" fillId="0" borderId="2" xfId="0" applyFont="1" applyBorder="1" applyAlignment="1" applyProtection="1">
      <alignment horizontal="center" vertical="top" wrapText="1"/>
    </xf>
    <xf numFmtId="0" fontId="0" fillId="0" borderId="0" xfId="0" applyAlignment="1">
      <alignment vertical="top"/>
    </xf>
    <xf numFmtId="0" fontId="5" fillId="0" borderId="0" xfId="0" applyFont="1" applyBorder="1" applyAlignment="1" applyProtection="1">
      <alignment horizontal="center" vertical="top"/>
    </xf>
    <xf numFmtId="0" fontId="7" fillId="0" borderId="0" xfId="0" applyFont="1" applyBorder="1" applyAlignment="1" applyProtection="1">
      <alignment horizontal="center" vertical="top"/>
    </xf>
    <xf numFmtId="49" fontId="7" fillId="0" borderId="0" xfId="0" applyNumberFormat="1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center" vertical="top" wrapText="1"/>
    </xf>
    <xf numFmtId="0" fontId="0" fillId="0" borderId="0" xfId="0" applyAlignment="1">
      <alignment horizontal="center" vertical="top"/>
    </xf>
    <xf numFmtId="165" fontId="3" fillId="0" borderId="2" xfId="0" applyNumberFormat="1" applyFont="1" applyBorder="1" applyAlignment="1" applyProtection="1">
      <alignment horizontal="center" vertical="top" wrapText="1"/>
    </xf>
    <xf numFmtId="165" fontId="0" fillId="0" borderId="0" xfId="0" applyNumberFormat="1" applyAlignment="1">
      <alignment horizontal="center" vertical="top"/>
    </xf>
    <xf numFmtId="49" fontId="1" fillId="0" borderId="1" xfId="0" applyNumberFormat="1" applyFont="1" applyBorder="1" applyAlignment="1" applyProtection="1">
      <alignment horizontal="center" vertical="top" wrapText="1"/>
    </xf>
    <xf numFmtId="4" fontId="1" fillId="0" borderId="1" xfId="0" applyNumberFormat="1" applyFont="1" applyBorder="1" applyAlignment="1" applyProtection="1">
      <alignment horizontal="center" vertical="top"/>
    </xf>
    <xf numFmtId="4" fontId="1" fillId="0" borderId="1" xfId="0" applyNumberFormat="1" applyFont="1" applyBorder="1" applyAlignment="1" applyProtection="1">
      <alignment horizontal="center" vertical="top" wrapText="1"/>
    </xf>
    <xf numFmtId="4" fontId="2" fillId="0" borderId="1" xfId="0" applyNumberFormat="1" applyFont="1" applyBorder="1" applyAlignment="1" applyProtection="1">
      <alignment horizontal="center" vertical="top" wrapText="1"/>
    </xf>
    <xf numFmtId="4" fontId="2" fillId="0" borderId="3" xfId="0" applyNumberFormat="1" applyFont="1" applyBorder="1" applyAlignment="1" applyProtection="1">
      <alignment horizontal="center" vertical="top"/>
    </xf>
    <xf numFmtId="0" fontId="8" fillId="0" borderId="0" xfId="0" applyFont="1"/>
    <xf numFmtId="49" fontId="1" fillId="0" borderId="1" xfId="0" applyNumberFormat="1" applyFont="1" applyBorder="1" applyAlignment="1" applyProtection="1">
      <alignment horizontal="left" vertical="top"/>
    </xf>
    <xf numFmtId="49" fontId="1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164" fontId="2" fillId="0" borderId="1" xfId="0" applyNumberFormat="1" applyFont="1" applyBorder="1" applyAlignment="1" applyProtection="1">
      <alignment horizontal="left" vertical="top" wrapText="1"/>
    </xf>
    <xf numFmtId="49" fontId="1" fillId="0" borderId="1" xfId="0" applyNumberFormat="1" applyFont="1" applyBorder="1" applyAlignment="1" applyProtection="1">
      <alignment horizontal="center" vertical="top" wrapText="1"/>
    </xf>
    <xf numFmtId="49" fontId="1" fillId="0" borderId="1" xfId="0" applyNumberFormat="1" applyFont="1" applyBorder="1" applyAlignment="1" applyProtection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5" fillId="0" borderId="0" xfId="0" applyFont="1" applyBorder="1" applyAlignment="1" applyProtection="1">
      <alignment wrapText="1"/>
    </xf>
    <xf numFmtId="0" fontId="3" fillId="0" borderId="0" xfId="0" applyFont="1" applyBorder="1" applyAlignment="1" applyProtection="1">
      <alignment horizontal="center" vertical="top" wrapText="1"/>
    </xf>
    <xf numFmtId="0" fontId="4" fillId="0" borderId="0" xfId="0" applyFont="1" applyBorder="1" applyAlignment="1" applyProtection="1">
      <alignment horizontal="right"/>
    </xf>
    <xf numFmtId="0" fontId="4" fillId="0" borderId="0" xfId="0" applyFont="1" applyBorder="1" applyAlignment="1" applyProtection="1">
      <alignment horizontal="right" wrapText="1"/>
    </xf>
    <xf numFmtId="49" fontId="1" fillId="0" borderId="4" xfId="0" applyNumberFormat="1" applyFont="1" applyBorder="1" applyAlignment="1" applyProtection="1">
      <alignment horizontal="center" vertical="top" wrapText="1"/>
    </xf>
    <xf numFmtId="49" fontId="1" fillId="0" borderId="5" xfId="0" applyNumberFormat="1" applyFont="1" applyBorder="1" applyAlignment="1" applyProtection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91"/>
  <sheetViews>
    <sheetView tabSelected="1" workbookViewId="0">
      <selection activeCell="G13" sqref="G13"/>
    </sheetView>
  </sheetViews>
  <sheetFormatPr defaultRowHeight="12.75" x14ac:dyDescent="0.2"/>
  <cols>
    <col min="1" max="1" width="54.28515625" style="11" customWidth="1"/>
    <col min="2" max="2" width="5.42578125" style="16" customWidth="1"/>
    <col min="3" max="3" width="26.85546875" style="16" customWidth="1"/>
    <col min="4" max="4" width="17.140625" style="18" customWidth="1"/>
    <col min="5" max="5" width="9.140625" customWidth="1"/>
    <col min="6" max="6" width="18" customWidth="1"/>
    <col min="253" max="254" width="30.7109375" customWidth="1"/>
    <col min="255" max="255" width="6.7109375" customWidth="1"/>
    <col min="256" max="256" width="25.7109375" customWidth="1"/>
    <col min="257" max="257" width="15.42578125" customWidth="1"/>
    <col min="258" max="258" width="9.140625" customWidth="1"/>
    <col min="259" max="259" width="13.140625" customWidth="1"/>
    <col min="260" max="262" width="9.140625" customWidth="1"/>
    <col min="509" max="510" width="30.7109375" customWidth="1"/>
    <col min="511" max="511" width="6.7109375" customWidth="1"/>
    <col min="512" max="512" width="25.7109375" customWidth="1"/>
    <col min="513" max="513" width="15.42578125" customWidth="1"/>
    <col min="514" max="514" width="9.140625" customWidth="1"/>
    <col min="515" max="515" width="13.140625" customWidth="1"/>
    <col min="516" max="518" width="9.140625" customWidth="1"/>
    <col min="765" max="766" width="30.7109375" customWidth="1"/>
    <col min="767" max="767" width="6.7109375" customWidth="1"/>
    <col min="768" max="768" width="25.7109375" customWidth="1"/>
    <col min="769" max="769" width="15.42578125" customWidth="1"/>
    <col min="770" max="770" width="9.140625" customWidth="1"/>
    <col min="771" max="771" width="13.140625" customWidth="1"/>
    <col min="772" max="774" width="9.140625" customWidth="1"/>
    <col min="1021" max="1022" width="30.7109375" customWidth="1"/>
    <col min="1023" max="1023" width="6.7109375" customWidth="1"/>
    <col min="1024" max="1024" width="25.7109375" customWidth="1"/>
    <col min="1025" max="1025" width="15.42578125" customWidth="1"/>
    <col min="1026" max="1026" width="9.140625" customWidth="1"/>
    <col min="1027" max="1027" width="13.140625" customWidth="1"/>
    <col min="1028" max="1030" width="9.140625" customWidth="1"/>
    <col min="1277" max="1278" width="30.7109375" customWidth="1"/>
    <col min="1279" max="1279" width="6.7109375" customWidth="1"/>
    <col min="1280" max="1280" width="25.7109375" customWidth="1"/>
    <col min="1281" max="1281" width="15.42578125" customWidth="1"/>
    <col min="1282" max="1282" width="9.140625" customWidth="1"/>
    <col min="1283" max="1283" width="13.140625" customWidth="1"/>
    <col min="1284" max="1286" width="9.140625" customWidth="1"/>
    <col min="1533" max="1534" width="30.7109375" customWidth="1"/>
    <col min="1535" max="1535" width="6.7109375" customWidth="1"/>
    <col min="1536" max="1536" width="25.7109375" customWidth="1"/>
    <col min="1537" max="1537" width="15.42578125" customWidth="1"/>
    <col min="1538" max="1538" width="9.140625" customWidth="1"/>
    <col min="1539" max="1539" width="13.140625" customWidth="1"/>
    <col min="1540" max="1542" width="9.140625" customWidth="1"/>
    <col min="1789" max="1790" width="30.7109375" customWidth="1"/>
    <col min="1791" max="1791" width="6.7109375" customWidth="1"/>
    <col min="1792" max="1792" width="25.7109375" customWidth="1"/>
    <col min="1793" max="1793" width="15.42578125" customWidth="1"/>
    <col min="1794" max="1794" width="9.140625" customWidth="1"/>
    <col min="1795" max="1795" width="13.140625" customWidth="1"/>
    <col min="1796" max="1798" width="9.140625" customWidth="1"/>
    <col min="2045" max="2046" width="30.7109375" customWidth="1"/>
    <col min="2047" max="2047" width="6.7109375" customWidth="1"/>
    <col min="2048" max="2048" width="25.7109375" customWidth="1"/>
    <col min="2049" max="2049" width="15.42578125" customWidth="1"/>
    <col min="2050" max="2050" width="9.140625" customWidth="1"/>
    <col min="2051" max="2051" width="13.140625" customWidth="1"/>
    <col min="2052" max="2054" width="9.140625" customWidth="1"/>
    <col min="2301" max="2302" width="30.7109375" customWidth="1"/>
    <col min="2303" max="2303" width="6.7109375" customWidth="1"/>
    <col min="2304" max="2304" width="25.7109375" customWidth="1"/>
    <col min="2305" max="2305" width="15.42578125" customWidth="1"/>
    <col min="2306" max="2306" width="9.140625" customWidth="1"/>
    <col min="2307" max="2307" width="13.140625" customWidth="1"/>
    <col min="2308" max="2310" width="9.140625" customWidth="1"/>
    <col min="2557" max="2558" width="30.7109375" customWidth="1"/>
    <col min="2559" max="2559" width="6.7109375" customWidth="1"/>
    <col min="2560" max="2560" width="25.7109375" customWidth="1"/>
    <col min="2561" max="2561" width="15.42578125" customWidth="1"/>
    <col min="2562" max="2562" width="9.140625" customWidth="1"/>
    <col min="2563" max="2563" width="13.140625" customWidth="1"/>
    <col min="2564" max="2566" width="9.140625" customWidth="1"/>
    <col min="2813" max="2814" width="30.7109375" customWidth="1"/>
    <col min="2815" max="2815" width="6.7109375" customWidth="1"/>
    <col min="2816" max="2816" width="25.7109375" customWidth="1"/>
    <col min="2817" max="2817" width="15.42578125" customWidth="1"/>
    <col min="2818" max="2818" width="9.140625" customWidth="1"/>
    <col min="2819" max="2819" width="13.140625" customWidth="1"/>
    <col min="2820" max="2822" width="9.140625" customWidth="1"/>
    <col min="3069" max="3070" width="30.7109375" customWidth="1"/>
    <col min="3071" max="3071" width="6.7109375" customWidth="1"/>
    <col min="3072" max="3072" width="25.7109375" customWidth="1"/>
    <col min="3073" max="3073" width="15.42578125" customWidth="1"/>
    <col min="3074" max="3074" width="9.140625" customWidth="1"/>
    <col min="3075" max="3075" width="13.140625" customWidth="1"/>
    <col min="3076" max="3078" width="9.140625" customWidth="1"/>
    <col min="3325" max="3326" width="30.7109375" customWidth="1"/>
    <col min="3327" max="3327" width="6.7109375" customWidth="1"/>
    <col min="3328" max="3328" width="25.7109375" customWidth="1"/>
    <col min="3329" max="3329" width="15.42578125" customWidth="1"/>
    <col min="3330" max="3330" width="9.140625" customWidth="1"/>
    <col min="3331" max="3331" width="13.140625" customWidth="1"/>
    <col min="3332" max="3334" width="9.140625" customWidth="1"/>
    <col min="3581" max="3582" width="30.7109375" customWidth="1"/>
    <col min="3583" max="3583" width="6.7109375" customWidth="1"/>
    <col min="3584" max="3584" width="25.7109375" customWidth="1"/>
    <col min="3585" max="3585" width="15.42578125" customWidth="1"/>
    <col min="3586" max="3586" width="9.140625" customWidth="1"/>
    <col min="3587" max="3587" width="13.140625" customWidth="1"/>
    <col min="3588" max="3590" width="9.140625" customWidth="1"/>
    <col min="3837" max="3838" width="30.7109375" customWidth="1"/>
    <col min="3839" max="3839" width="6.7109375" customWidth="1"/>
    <col min="3840" max="3840" width="25.7109375" customWidth="1"/>
    <col min="3841" max="3841" width="15.42578125" customWidth="1"/>
    <col min="3842" max="3842" width="9.140625" customWidth="1"/>
    <col min="3843" max="3843" width="13.140625" customWidth="1"/>
    <col min="3844" max="3846" width="9.140625" customWidth="1"/>
    <col min="4093" max="4094" width="30.7109375" customWidth="1"/>
    <col min="4095" max="4095" width="6.7109375" customWidth="1"/>
    <col min="4096" max="4096" width="25.7109375" customWidth="1"/>
    <col min="4097" max="4097" width="15.42578125" customWidth="1"/>
    <col min="4098" max="4098" width="9.140625" customWidth="1"/>
    <col min="4099" max="4099" width="13.140625" customWidth="1"/>
    <col min="4100" max="4102" width="9.140625" customWidth="1"/>
    <col min="4349" max="4350" width="30.7109375" customWidth="1"/>
    <col min="4351" max="4351" width="6.7109375" customWidth="1"/>
    <col min="4352" max="4352" width="25.7109375" customWidth="1"/>
    <col min="4353" max="4353" width="15.42578125" customWidth="1"/>
    <col min="4354" max="4354" width="9.140625" customWidth="1"/>
    <col min="4355" max="4355" width="13.140625" customWidth="1"/>
    <col min="4356" max="4358" width="9.140625" customWidth="1"/>
    <col min="4605" max="4606" width="30.7109375" customWidth="1"/>
    <col min="4607" max="4607" width="6.7109375" customWidth="1"/>
    <col min="4608" max="4608" width="25.7109375" customWidth="1"/>
    <col min="4609" max="4609" width="15.42578125" customWidth="1"/>
    <col min="4610" max="4610" width="9.140625" customWidth="1"/>
    <col min="4611" max="4611" width="13.140625" customWidth="1"/>
    <col min="4612" max="4614" width="9.140625" customWidth="1"/>
    <col min="4861" max="4862" width="30.7109375" customWidth="1"/>
    <col min="4863" max="4863" width="6.7109375" customWidth="1"/>
    <col min="4864" max="4864" width="25.7109375" customWidth="1"/>
    <col min="4865" max="4865" width="15.42578125" customWidth="1"/>
    <col min="4866" max="4866" width="9.140625" customWidth="1"/>
    <col min="4867" max="4867" width="13.140625" customWidth="1"/>
    <col min="4868" max="4870" width="9.140625" customWidth="1"/>
    <col min="5117" max="5118" width="30.7109375" customWidth="1"/>
    <col min="5119" max="5119" width="6.7109375" customWidth="1"/>
    <col min="5120" max="5120" width="25.7109375" customWidth="1"/>
    <col min="5121" max="5121" width="15.42578125" customWidth="1"/>
    <col min="5122" max="5122" width="9.140625" customWidth="1"/>
    <col min="5123" max="5123" width="13.140625" customWidth="1"/>
    <col min="5124" max="5126" width="9.140625" customWidth="1"/>
    <col min="5373" max="5374" width="30.7109375" customWidth="1"/>
    <col min="5375" max="5375" width="6.7109375" customWidth="1"/>
    <col min="5376" max="5376" width="25.7109375" customWidth="1"/>
    <col min="5377" max="5377" width="15.42578125" customWidth="1"/>
    <col min="5378" max="5378" width="9.140625" customWidth="1"/>
    <col min="5379" max="5379" width="13.140625" customWidth="1"/>
    <col min="5380" max="5382" width="9.140625" customWidth="1"/>
    <col min="5629" max="5630" width="30.7109375" customWidth="1"/>
    <col min="5631" max="5631" width="6.7109375" customWidth="1"/>
    <col min="5632" max="5632" width="25.7109375" customWidth="1"/>
    <col min="5633" max="5633" width="15.42578125" customWidth="1"/>
    <col min="5634" max="5634" width="9.140625" customWidth="1"/>
    <col min="5635" max="5635" width="13.140625" customWidth="1"/>
    <col min="5636" max="5638" width="9.140625" customWidth="1"/>
    <col min="5885" max="5886" width="30.7109375" customWidth="1"/>
    <col min="5887" max="5887" width="6.7109375" customWidth="1"/>
    <col min="5888" max="5888" width="25.7109375" customWidth="1"/>
    <col min="5889" max="5889" width="15.42578125" customWidth="1"/>
    <col min="5890" max="5890" width="9.140625" customWidth="1"/>
    <col min="5891" max="5891" width="13.140625" customWidth="1"/>
    <col min="5892" max="5894" width="9.140625" customWidth="1"/>
    <col min="6141" max="6142" width="30.7109375" customWidth="1"/>
    <col min="6143" max="6143" width="6.7109375" customWidth="1"/>
    <col min="6144" max="6144" width="25.7109375" customWidth="1"/>
    <col min="6145" max="6145" width="15.42578125" customWidth="1"/>
    <col min="6146" max="6146" width="9.140625" customWidth="1"/>
    <col min="6147" max="6147" width="13.140625" customWidth="1"/>
    <col min="6148" max="6150" width="9.140625" customWidth="1"/>
    <col min="6397" max="6398" width="30.7109375" customWidth="1"/>
    <col min="6399" max="6399" width="6.7109375" customWidth="1"/>
    <col min="6400" max="6400" width="25.7109375" customWidth="1"/>
    <col min="6401" max="6401" width="15.42578125" customWidth="1"/>
    <col min="6402" max="6402" width="9.140625" customWidth="1"/>
    <col min="6403" max="6403" width="13.140625" customWidth="1"/>
    <col min="6404" max="6406" width="9.140625" customWidth="1"/>
    <col min="6653" max="6654" width="30.7109375" customWidth="1"/>
    <col min="6655" max="6655" width="6.7109375" customWidth="1"/>
    <col min="6656" max="6656" width="25.7109375" customWidth="1"/>
    <col min="6657" max="6657" width="15.42578125" customWidth="1"/>
    <col min="6658" max="6658" width="9.140625" customWidth="1"/>
    <col min="6659" max="6659" width="13.140625" customWidth="1"/>
    <col min="6660" max="6662" width="9.140625" customWidth="1"/>
    <col min="6909" max="6910" width="30.7109375" customWidth="1"/>
    <col min="6911" max="6911" width="6.7109375" customWidth="1"/>
    <col min="6912" max="6912" width="25.7109375" customWidth="1"/>
    <col min="6913" max="6913" width="15.42578125" customWidth="1"/>
    <col min="6914" max="6914" width="9.140625" customWidth="1"/>
    <col min="6915" max="6915" width="13.140625" customWidth="1"/>
    <col min="6916" max="6918" width="9.140625" customWidth="1"/>
    <col min="7165" max="7166" width="30.7109375" customWidth="1"/>
    <col min="7167" max="7167" width="6.7109375" customWidth="1"/>
    <col min="7168" max="7168" width="25.7109375" customWidth="1"/>
    <col min="7169" max="7169" width="15.42578125" customWidth="1"/>
    <col min="7170" max="7170" width="9.140625" customWidth="1"/>
    <col min="7171" max="7171" width="13.140625" customWidth="1"/>
    <col min="7172" max="7174" width="9.140625" customWidth="1"/>
    <col min="7421" max="7422" width="30.7109375" customWidth="1"/>
    <col min="7423" max="7423" width="6.7109375" customWidth="1"/>
    <col min="7424" max="7424" width="25.7109375" customWidth="1"/>
    <col min="7425" max="7425" width="15.42578125" customWidth="1"/>
    <col min="7426" max="7426" width="9.140625" customWidth="1"/>
    <col min="7427" max="7427" width="13.140625" customWidth="1"/>
    <col min="7428" max="7430" width="9.140625" customWidth="1"/>
    <col min="7677" max="7678" width="30.7109375" customWidth="1"/>
    <col min="7679" max="7679" width="6.7109375" customWidth="1"/>
    <col min="7680" max="7680" width="25.7109375" customWidth="1"/>
    <col min="7681" max="7681" width="15.42578125" customWidth="1"/>
    <col min="7682" max="7682" width="9.140625" customWidth="1"/>
    <col min="7683" max="7683" width="13.140625" customWidth="1"/>
    <col min="7684" max="7686" width="9.140625" customWidth="1"/>
    <col min="7933" max="7934" width="30.7109375" customWidth="1"/>
    <col min="7935" max="7935" width="6.7109375" customWidth="1"/>
    <col min="7936" max="7936" width="25.7109375" customWidth="1"/>
    <col min="7937" max="7937" width="15.42578125" customWidth="1"/>
    <col min="7938" max="7938" width="9.140625" customWidth="1"/>
    <col min="7939" max="7939" width="13.140625" customWidth="1"/>
    <col min="7940" max="7942" width="9.140625" customWidth="1"/>
    <col min="8189" max="8190" width="30.7109375" customWidth="1"/>
    <col min="8191" max="8191" width="6.7109375" customWidth="1"/>
    <col min="8192" max="8192" width="25.7109375" customWidth="1"/>
    <col min="8193" max="8193" width="15.42578125" customWidth="1"/>
    <col min="8194" max="8194" width="9.140625" customWidth="1"/>
    <col min="8195" max="8195" width="13.140625" customWidth="1"/>
    <col min="8196" max="8198" width="9.140625" customWidth="1"/>
    <col min="8445" max="8446" width="30.7109375" customWidth="1"/>
    <col min="8447" max="8447" width="6.7109375" customWidth="1"/>
    <col min="8448" max="8448" width="25.7109375" customWidth="1"/>
    <col min="8449" max="8449" width="15.42578125" customWidth="1"/>
    <col min="8450" max="8450" width="9.140625" customWidth="1"/>
    <col min="8451" max="8451" width="13.140625" customWidth="1"/>
    <col min="8452" max="8454" width="9.140625" customWidth="1"/>
    <col min="8701" max="8702" width="30.7109375" customWidth="1"/>
    <col min="8703" max="8703" width="6.7109375" customWidth="1"/>
    <col min="8704" max="8704" width="25.7109375" customWidth="1"/>
    <col min="8705" max="8705" width="15.42578125" customWidth="1"/>
    <col min="8706" max="8706" width="9.140625" customWidth="1"/>
    <col min="8707" max="8707" width="13.140625" customWidth="1"/>
    <col min="8708" max="8710" width="9.140625" customWidth="1"/>
    <col min="8957" max="8958" width="30.7109375" customWidth="1"/>
    <col min="8959" max="8959" width="6.7109375" customWidth="1"/>
    <col min="8960" max="8960" width="25.7109375" customWidth="1"/>
    <col min="8961" max="8961" width="15.42578125" customWidth="1"/>
    <col min="8962" max="8962" width="9.140625" customWidth="1"/>
    <col min="8963" max="8963" width="13.140625" customWidth="1"/>
    <col min="8964" max="8966" width="9.140625" customWidth="1"/>
    <col min="9213" max="9214" width="30.7109375" customWidth="1"/>
    <col min="9215" max="9215" width="6.7109375" customWidth="1"/>
    <col min="9216" max="9216" width="25.7109375" customWidth="1"/>
    <col min="9217" max="9217" width="15.42578125" customWidth="1"/>
    <col min="9218" max="9218" width="9.140625" customWidth="1"/>
    <col min="9219" max="9219" width="13.140625" customWidth="1"/>
    <col min="9220" max="9222" width="9.140625" customWidth="1"/>
    <col min="9469" max="9470" width="30.7109375" customWidth="1"/>
    <col min="9471" max="9471" width="6.7109375" customWidth="1"/>
    <col min="9472" max="9472" width="25.7109375" customWidth="1"/>
    <col min="9473" max="9473" width="15.42578125" customWidth="1"/>
    <col min="9474" max="9474" width="9.140625" customWidth="1"/>
    <col min="9475" max="9475" width="13.140625" customWidth="1"/>
    <col min="9476" max="9478" width="9.140625" customWidth="1"/>
    <col min="9725" max="9726" width="30.7109375" customWidth="1"/>
    <col min="9727" max="9727" width="6.7109375" customWidth="1"/>
    <col min="9728" max="9728" width="25.7109375" customWidth="1"/>
    <col min="9729" max="9729" width="15.42578125" customWidth="1"/>
    <col min="9730" max="9730" width="9.140625" customWidth="1"/>
    <col min="9731" max="9731" width="13.140625" customWidth="1"/>
    <col min="9732" max="9734" width="9.140625" customWidth="1"/>
    <col min="9981" max="9982" width="30.7109375" customWidth="1"/>
    <col min="9983" max="9983" width="6.7109375" customWidth="1"/>
    <col min="9984" max="9984" width="25.7109375" customWidth="1"/>
    <col min="9985" max="9985" width="15.42578125" customWidth="1"/>
    <col min="9986" max="9986" width="9.140625" customWidth="1"/>
    <col min="9987" max="9987" width="13.140625" customWidth="1"/>
    <col min="9988" max="9990" width="9.140625" customWidth="1"/>
    <col min="10237" max="10238" width="30.7109375" customWidth="1"/>
    <col min="10239" max="10239" width="6.7109375" customWidth="1"/>
    <col min="10240" max="10240" width="25.7109375" customWidth="1"/>
    <col min="10241" max="10241" width="15.42578125" customWidth="1"/>
    <col min="10242" max="10242" width="9.140625" customWidth="1"/>
    <col min="10243" max="10243" width="13.140625" customWidth="1"/>
    <col min="10244" max="10246" width="9.140625" customWidth="1"/>
    <col min="10493" max="10494" width="30.7109375" customWidth="1"/>
    <col min="10495" max="10495" width="6.7109375" customWidth="1"/>
    <col min="10496" max="10496" width="25.7109375" customWidth="1"/>
    <col min="10497" max="10497" width="15.42578125" customWidth="1"/>
    <col min="10498" max="10498" width="9.140625" customWidth="1"/>
    <col min="10499" max="10499" width="13.140625" customWidth="1"/>
    <col min="10500" max="10502" width="9.140625" customWidth="1"/>
    <col min="10749" max="10750" width="30.7109375" customWidth="1"/>
    <col min="10751" max="10751" width="6.7109375" customWidth="1"/>
    <col min="10752" max="10752" width="25.7109375" customWidth="1"/>
    <col min="10753" max="10753" width="15.42578125" customWidth="1"/>
    <col min="10754" max="10754" width="9.140625" customWidth="1"/>
    <col min="10755" max="10755" width="13.140625" customWidth="1"/>
    <col min="10756" max="10758" width="9.140625" customWidth="1"/>
    <col min="11005" max="11006" width="30.7109375" customWidth="1"/>
    <col min="11007" max="11007" width="6.7109375" customWidth="1"/>
    <col min="11008" max="11008" width="25.7109375" customWidth="1"/>
    <col min="11009" max="11009" width="15.42578125" customWidth="1"/>
    <col min="11010" max="11010" width="9.140625" customWidth="1"/>
    <col min="11011" max="11011" width="13.140625" customWidth="1"/>
    <col min="11012" max="11014" width="9.140625" customWidth="1"/>
    <col min="11261" max="11262" width="30.7109375" customWidth="1"/>
    <col min="11263" max="11263" width="6.7109375" customWidth="1"/>
    <col min="11264" max="11264" width="25.7109375" customWidth="1"/>
    <col min="11265" max="11265" width="15.42578125" customWidth="1"/>
    <col min="11266" max="11266" width="9.140625" customWidth="1"/>
    <col min="11267" max="11267" width="13.140625" customWidth="1"/>
    <col min="11268" max="11270" width="9.140625" customWidth="1"/>
    <col min="11517" max="11518" width="30.7109375" customWidth="1"/>
    <col min="11519" max="11519" width="6.7109375" customWidth="1"/>
    <col min="11520" max="11520" width="25.7109375" customWidth="1"/>
    <col min="11521" max="11521" width="15.42578125" customWidth="1"/>
    <col min="11522" max="11522" width="9.140625" customWidth="1"/>
    <col min="11523" max="11523" width="13.140625" customWidth="1"/>
    <col min="11524" max="11526" width="9.140625" customWidth="1"/>
    <col min="11773" max="11774" width="30.7109375" customWidth="1"/>
    <col min="11775" max="11775" width="6.7109375" customWidth="1"/>
    <col min="11776" max="11776" width="25.7109375" customWidth="1"/>
    <col min="11777" max="11777" width="15.42578125" customWidth="1"/>
    <col min="11778" max="11778" width="9.140625" customWidth="1"/>
    <col min="11779" max="11779" width="13.140625" customWidth="1"/>
    <col min="11780" max="11782" width="9.140625" customWidth="1"/>
    <col min="12029" max="12030" width="30.7109375" customWidth="1"/>
    <col min="12031" max="12031" width="6.7109375" customWidth="1"/>
    <col min="12032" max="12032" width="25.7109375" customWidth="1"/>
    <col min="12033" max="12033" width="15.42578125" customWidth="1"/>
    <col min="12034" max="12034" width="9.140625" customWidth="1"/>
    <col min="12035" max="12035" width="13.140625" customWidth="1"/>
    <col min="12036" max="12038" width="9.140625" customWidth="1"/>
    <col min="12285" max="12286" width="30.7109375" customWidth="1"/>
    <col min="12287" max="12287" width="6.7109375" customWidth="1"/>
    <col min="12288" max="12288" width="25.7109375" customWidth="1"/>
    <col min="12289" max="12289" width="15.42578125" customWidth="1"/>
    <col min="12290" max="12290" width="9.140625" customWidth="1"/>
    <col min="12291" max="12291" width="13.140625" customWidth="1"/>
    <col min="12292" max="12294" width="9.140625" customWidth="1"/>
    <col min="12541" max="12542" width="30.7109375" customWidth="1"/>
    <col min="12543" max="12543" width="6.7109375" customWidth="1"/>
    <col min="12544" max="12544" width="25.7109375" customWidth="1"/>
    <col min="12545" max="12545" width="15.42578125" customWidth="1"/>
    <col min="12546" max="12546" width="9.140625" customWidth="1"/>
    <col min="12547" max="12547" width="13.140625" customWidth="1"/>
    <col min="12548" max="12550" width="9.140625" customWidth="1"/>
    <col min="12797" max="12798" width="30.7109375" customWidth="1"/>
    <col min="12799" max="12799" width="6.7109375" customWidth="1"/>
    <col min="12800" max="12800" width="25.7109375" customWidth="1"/>
    <col min="12801" max="12801" width="15.42578125" customWidth="1"/>
    <col min="12802" max="12802" width="9.140625" customWidth="1"/>
    <col min="12803" max="12803" width="13.140625" customWidth="1"/>
    <col min="12804" max="12806" width="9.140625" customWidth="1"/>
    <col min="13053" max="13054" width="30.7109375" customWidth="1"/>
    <col min="13055" max="13055" width="6.7109375" customWidth="1"/>
    <col min="13056" max="13056" width="25.7109375" customWidth="1"/>
    <col min="13057" max="13057" width="15.42578125" customWidth="1"/>
    <col min="13058" max="13058" width="9.140625" customWidth="1"/>
    <col min="13059" max="13059" width="13.140625" customWidth="1"/>
    <col min="13060" max="13062" width="9.140625" customWidth="1"/>
    <col min="13309" max="13310" width="30.7109375" customWidth="1"/>
    <col min="13311" max="13311" width="6.7109375" customWidth="1"/>
    <col min="13312" max="13312" width="25.7109375" customWidth="1"/>
    <col min="13313" max="13313" width="15.42578125" customWidth="1"/>
    <col min="13314" max="13314" width="9.140625" customWidth="1"/>
    <col min="13315" max="13315" width="13.140625" customWidth="1"/>
    <col min="13316" max="13318" width="9.140625" customWidth="1"/>
    <col min="13565" max="13566" width="30.7109375" customWidth="1"/>
    <col min="13567" max="13567" width="6.7109375" customWidth="1"/>
    <col min="13568" max="13568" width="25.7109375" customWidth="1"/>
    <col min="13569" max="13569" width="15.42578125" customWidth="1"/>
    <col min="13570" max="13570" width="9.140625" customWidth="1"/>
    <col min="13571" max="13571" width="13.140625" customWidth="1"/>
    <col min="13572" max="13574" width="9.140625" customWidth="1"/>
    <col min="13821" max="13822" width="30.7109375" customWidth="1"/>
    <col min="13823" max="13823" width="6.7109375" customWidth="1"/>
    <col min="13824" max="13824" width="25.7109375" customWidth="1"/>
    <col min="13825" max="13825" width="15.42578125" customWidth="1"/>
    <col min="13826" max="13826" width="9.140625" customWidth="1"/>
    <col min="13827" max="13827" width="13.140625" customWidth="1"/>
    <col min="13828" max="13830" width="9.140625" customWidth="1"/>
    <col min="14077" max="14078" width="30.7109375" customWidth="1"/>
    <col min="14079" max="14079" width="6.7109375" customWidth="1"/>
    <col min="14080" max="14080" width="25.7109375" customWidth="1"/>
    <col min="14081" max="14081" width="15.42578125" customWidth="1"/>
    <col min="14082" max="14082" width="9.140625" customWidth="1"/>
    <col min="14083" max="14083" width="13.140625" customWidth="1"/>
    <col min="14084" max="14086" width="9.140625" customWidth="1"/>
    <col min="14333" max="14334" width="30.7109375" customWidth="1"/>
    <col min="14335" max="14335" width="6.7109375" customWidth="1"/>
    <col min="14336" max="14336" width="25.7109375" customWidth="1"/>
    <col min="14337" max="14337" width="15.42578125" customWidth="1"/>
    <col min="14338" max="14338" width="9.140625" customWidth="1"/>
    <col min="14339" max="14339" width="13.140625" customWidth="1"/>
    <col min="14340" max="14342" width="9.140625" customWidth="1"/>
    <col min="14589" max="14590" width="30.7109375" customWidth="1"/>
    <col min="14591" max="14591" width="6.7109375" customWidth="1"/>
    <col min="14592" max="14592" width="25.7109375" customWidth="1"/>
    <col min="14593" max="14593" width="15.42578125" customWidth="1"/>
    <col min="14594" max="14594" width="9.140625" customWidth="1"/>
    <col min="14595" max="14595" width="13.140625" customWidth="1"/>
    <col min="14596" max="14598" width="9.140625" customWidth="1"/>
    <col min="14845" max="14846" width="30.7109375" customWidth="1"/>
    <col min="14847" max="14847" width="6.7109375" customWidth="1"/>
    <col min="14848" max="14848" width="25.7109375" customWidth="1"/>
    <col min="14849" max="14849" width="15.42578125" customWidth="1"/>
    <col min="14850" max="14850" width="9.140625" customWidth="1"/>
    <col min="14851" max="14851" width="13.140625" customWidth="1"/>
    <col min="14852" max="14854" width="9.140625" customWidth="1"/>
    <col min="15101" max="15102" width="30.7109375" customWidth="1"/>
    <col min="15103" max="15103" width="6.7109375" customWidth="1"/>
    <col min="15104" max="15104" width="25.7109375" customWidth="1"/>
    <col min="15105" max="15105" width="15.42578125" customWidth="1"/>
    <col min="15106" max="15106" width="9.140625" customWidth="1"/>
    <col min="15107" max="15107" width="13.140625" customWidth="1"/>
    <col min="15108" max="15110" width="9.140625" customWidth="1"/>
    <col min="15357" max="15358" width="30.7109375" customWidth="1"/>
    <col min="15359" max="15359" width="6.7109375" customWidth="1"/>
    <col min="15360" max="15360" width="25.7109375" customWidth="1"/>
    <col min="15361" max="15361" width="15.42578125" customWidth="1"/>
    <col min="15362" max="15362" width="9.140625" customWidth="1"/>
    <col min="15363" max="15363" width="13.140625" customWidth="1"/>
    <col min="15364" max="15366" width="9.140625" customWidth="1"/>
    <col min="15613" max="15614" width="30.7109375" customWidth="1"/>
    <col min="15615" max="15615" width="6.7109375" customWidth="1"/>
    <col min="15616" max="15616" width="25.7109375" customWidth="1"/>
    <col min="15617" max="15617" width="15.42578125" customWidth="1"/>
    <col min="15618" max="15618" width="9.140625" customWidth="1"/>
    <col min="15619" max="15619" width="13.140625" customWidth="1"/>
    <col min="15620" max="15622" width="9.140625" customWidth="1"/>
    <col min="15869" max="15870" width="30.7109375" customWidth="1"/>
    <col min="15871" max="15871" width="6.7109375" customWidth="1"/>
    <col min="15872" max="15872" width="25.7109375" customWidth="1"/>
    <col min="15873" max="15873" width="15.42578125" customWidth="1"/>
    <col min="15874" max="15874" width="9.140625" customWidth="1"/>
    <col min="15875" max="15875" width="13.140625" customWidth="1"/>
    <col min="15876" max="15878" width="9.140625" customWidth="1"/>
    <col min="16125" max="16126" width="30.7109375" customWidth="1"/>
    <col min="16127" max="16127" width="6.7109375" customWidth="1"/>
    <col min="16128" max="16128" width="25.7109375" customWidth="1"/>
    <col min="16129" max="16129" width="15.42578125" customWidth="1"/>
    <col min="16130" max="16130" width="9.140625" customWidth="1"/>
    <col min="16131" max="16131" width="13.140625" customWidth="1"/>
    <col min="16132" max="16134" width="9.140625" customWidth="1"/>
  </cols>
  <sheetData>
    <row r="1" spans="1:6" ht="16.5" x14ac:dyDescent="0.25">
      <c r="A1" s="6"/>
      <c r="B1" s="12"/>
      <c r="C1" s="34" t="s">
        <v>53</v>
      </c>
      <c r="D1" s="34"/>
      <c r="E1" s="3"/>
      <c r="F1" s="3"/>
    </row>
    <row r="2" spans="1:6" ht="16.5" x14ac:dyDescent="0.25">
      <c r="A2" s="7"/>
      <c r="B2" s="13"/>
      <c r="C2" s="34" t="s">
        <v>54</v>
      </c>
      <c r="D2" s="34"/>
      <c r="E2" s="4"/>
      <c r="F2" s="4"/>
    </row>
    <row r="3" spans="1:6" ht="16.5" x14ac:dyDescent="0.25">
      <c r="A3" s="8"/>
      <c r="B3" s="14"/>
      <c r="C3" s="34" t="s">
        <v>55</v>
      </c>
      <c r="D3" s="34"/>
      <c r="E3" s="4"/>
      <c r="F3" s="4"/>
    </row>
    <row r="4" spans="1:6" ht="16.5" x14ac:dyDescent="0.25">
      <c r="A4" s="8"/>
      <c r="B4" s="14"/>
      <c r="C4" s="34" t="s">
        <v>271</v>
      </c>
      <c r="D4" s="34"/>
      <c r="E4" s="4"/>
      <c r="F4" s="4"/>
    </row>
    <row r="5" spans="1:6" ht="16.5" x14ac:dyDescent="0.25">
      <c r="A5" s="9"/>
      <c r="B5" s="15"/>
      <c r="C5" s="34" t="s">
        <v>273</v>
      </c>
      <c r="D5" s="34"/>
      <c r="E5" s="5"/>
      <c r="F5" s="5"/>
    </row>
    <row r="6" spans="1:6" ht="16.5" x14ac:dyDescent="0.25">
      <c r="A6" s="9"/>
      <c r="B6" s="15"/>
      <c r="C6" s="35" t="s">
        <v>56</v>
      </c>
      <c r="D6" s="35"/>
    </row>
    <row r="7" spans="1:6" x14ac:dyDescent="0.2">
      <c r="A7" s="32"/>
      <c r="B7" s="32"/>
      <c r="C7" s="32"/>
      <c r="D7" s="32"/>
    </row>
    <row r="8" spans="1:6" ht="39.75" customHeight="1" x14ac:dyDescent="0.2">
      <c r="A8" s="33" t="s">
        <v>272</v>
      </c>
      <c r="B8" s="33"/>
      <c r="C8" s="33"/>
      <c r="D8" s="33"/>
    </row>
    <row r="9" spans="1:6" ht="19.5" customHeight="1" x14ac:dyDescent="0.2">
      <c r="A9" s="10"/>
      <c r="B9" s="10"/>
      <c r="C9" s="10"/>
      <c r="D9" s="17"/>
    </row>
    <row r="10" spans="1:6" ht="47.25" customHeight="1" x14ac:dyDescent="0.2">
      <c r="A10" s="19" t="s">
        <v>57</v>
      </c>
      <c r="B10" s="29" t="s">
        <v>58</v>
      </c>
      <c r="C10" s="31"/>
      <c r="D10" s="19" t="s">
        <v>160</v>
      </c>
    </row>
    <row r="11" spans="1:6" ht="15.75" x14ac:dyDescent="0.2">
      <c r="A11" s="19" t="s">
        <v>59</v>
      </c>
      <c r="B11" s="29" t="s">
        <v>60</v>
      </c>
      <c r="C11" s="29"/>
      <c r="D11" s="1" t="s">
        <v>61</v>
      </c>
    </row>
    <row r="12" spans="1:6" ht="15.75" x14ac:dyDescent="0.2">
      <c r="A12" s="25" t="s">
        <v>161</v>
      </c>
      <c r="B12" s="30"/>
      <c r="C12" s="30"/>
      <c r="D12" s="20">
        <f>D13+D19+D31+D42+D49+D56+D60+D91+D95+D101+D138+D144+D163+D176+D181+D185</f>
        <v>2783745891.6899996</v>
      </c>
    </row>
    <row r="13" spans="1:6" ht="31.5" x14ac:dyDescent="0.2">
      <c r="A13" s="26" t="s">
        <v>3</v>
      </c>
      <c r="B13" s="29" t="s">
        <v>2</v>
      </c>
      <c r="C13" s="29"/>
      <c r="D13" s="21">
        <f>D14</f>
        <v>9429900.379999999</v>
      </c>
    </row>
    <row r="14" spans="1:6" s="24" customFormat="1" ht="15.75" x14ac:dyDescent="0.2">
      <c r="A14" s="27" t="s">
        <v>0</v>
      </c>
      <c r="B14" s="2" t="s">
        <v>2</v>
      </c>
      <c r="C14" s="2" t="s">
        <v>62</v>
      </c>
      <c r="D14" s="22">
        <f>D15+D17</f>
        <v>9429900.379999999</v>
      </c>
    </row>
    <row r="15" spans="1:6" s="24" customFormat="1" ht="47.25" x14ac:dyDescent="0.2">
      <c r="A15" s="27" t="s">
        <v>1</v>
      </c>
      <c r="B15" s="2" t="s">
        <v>2</v>
      </c>
      <c r="C15" s="2" t="s">
        <v>63</v>
      </c>
      <c r="D15" s="22">
        <v>2366252.4900000002</v>
      </c>
    </row>
    <row r="16" spans="1:6" s="24" customFormat="1" ht="94.5" x14ac:dyDescent="0.2">
      <c r="A16" s="28" t="s">
        <v>4</v>
      </c>
      <c r="B16" s="2" t="s">
        <v>2</v>
      </c>
      <c r="C16" s="2" t="s">
        <v>64</v>
      </c>
      <c r="D16" s="22">
        <v>2366252.4900000002</v>
      </c>
    </row>
    <row r="17" spans="1:4" s="24" customFormat="1" ht="31.5" x14ac:dyDescent="0.2">
      <c r="A17" s="27" t="s">
        <v>5</v>
      </c>
      <c r="B17" s="2" t="s">
        <v>2</v>
      </c>
      <c r="C17" s="2" t="s">
        <v>65</v>
      </c>
      <c r="D17" s="22">
        <v>7063647.8899999997</v>
      </c>
    </row>
    <row r="18" spans="1:4" ht="63" x14ac:dyDescent="0.2">
      <c r="A18" s="27" t="s">
        <v>6</v>
      </c>
      <c r="B18" s="2" t="s">
        <v>2</v>
      </c>
      <c r="C18" s="2" t="s">
        <v>66</v>
      </c>
      <c r="D18" s="22">
        <v>7063647.8899999997</v>
      </c>
    </row>
    <row r="19" spans="1:4" ht="31.5" x14ac:dyDescent="0.2">
      <c r="A19" s="26" t="s">
        <v>8</v>
      </c>
      <c r="B19" s="29" t="s">
        <v>7</v>
      </c>
      <c r="C19" s="29"/>
      <c r="D19" s="21">
        <f>D20</f>
        <v>11530803.02</v>
      </c>
    </row>
    <row r="20" spans="1:4" s="24" customFormat="1" ht="15.75" x14ac:dyDescent="0.2">
      <c r="A20" s="27" t="s">
        <v>0</v>
      </c>
      <c r="B20" s="2" t="s">
        <v>7</v>
      </c>
      <c r="C20" s="2" t="s">
        <v>62</v>
      </c>
      <c r="D20" s="22">
        <f>D21+D29</f>
        <v>11530803.02</v>
      </c>
    </row>
    <row r="21" spans="1:4" s="24" customFormat="1" ht="31.5" x14ac:dyDescent="0.2">
      <c r="A21" s="27" t="s">
        <v>9</v>
      </c>
      <c r="B21" s="2" t="s">
        <v>7</v>
      </c>
      <c r="C21" s="2" t="s">
        <v>67</v>
      </c>
      <c r="D21" s="22">
        <f>D22+D23+D24+D25+D26+D27+D28</f>
        <v>11523803.02</v>
      </c>
    </row>
    <row r="22" spans="1:4" ht="47.25" x14ac:dyDescent="0.2">
      <c r="A22" s="27" t="s">
        <v>162</v>
      </c>
      <c r="B22" s="2" t="s">
        <v>7</v>
      </c>
      <c r="C22" s="2" t="s">
        <v>104</v>
      </c>
      <c r="D22" s="22">
        <v>470.84</v>
      </c>
    </row>
    <row r="23" spans="1:4" ht="78.75" x14ac:dyDescent="0.2">
      <c r="A23" s="27" t="s">
        <v>163</v>
      </c>
      <c r="B23" s="2" t="s">
        <v>7</v>
      </c>
      <c r="C23" s="2" t="s">
        <v>164</v>
      </c>
      <c r="D23" s="22">
        <v>569930.15</v>
      </c>
    </row>
    <row r="24" spans="1:4" ht="31.5" x14ac:dyDescent="0.2">
      <c r="A24" s="27" t="s">
        <v>165</v>
      </c>
      <c r="B24" s="2" t="s">
        <v>7</v>
      </c>
      <c r="C24" s="2" t="s">
        <v>106</v>
      </c>
      <c r="D24" s="22">
        <v>1.26</v>
      </c>
    </row>
    <row r="25" spans="1:4" ht="63" x14ac:dyDescent="0.2">
      <c r="A25" s="27" t="s">
        <v>166</v>
      </c>
      <c r="B25" s="2" t="s">
        <v>7</v>
      </c>
      <c r="C25" s="2" t="s">
        <v>167</v>
      </c>
      <c r="D25" s="22">
        <v>173829.36</v>
      </c>
    </row>
    <row r="26" spans="1:4" ht="31.5" x14ac:dyDescent="0.2">
      <c r="A26" s="27" t="s">
        <v>168</v>
      </c>
      <c r="B26" s="2" t="s">
        <v>7</v>
      </c>
      <c r="C26" s="2" t="s">
        <v>170</v>
      </c>
      <c r="D26" s="22">
        <v>1.32</v>
      </c>
    </row>
    <row r="27" spans="1:4" ht="63" x14ac:dyDescent="0.2">
      <c r="A27" s="27" t="s">
        <v>169</v>
      </c>
      <c r="B27" s="2" t="s">
        <v>7</v>
      </c>
      <c r="C27" s="2" t="s">
        <v>170</v>
      </c>
      <c r="D27" s="22">
        <v>496734.8</v>
      </c>
    </row>
    <row r="28" spans="1:4" ht="63" x14ac:dyDescent="0.2">
      <c r="A28" s="27" t="s">
        <v>171</v>
      </c>
      <c r="B28" s="2" t="s">
        <v>7</v>
      </c>
      <c r="C28" s="2" t="s">
        <v>105</v>
      </c>
      <c r="D28" s="22">
        <v>10282835.289999999</v>
      </c>
    </row>
    <row r="29" spans="1:4" s="24" customFormat="1" ht="16.5" customHeight="1" x14ac:dyDescent="0.2">
      <c r="A29" s="27" t="s">
        <v>10</v>
      </c>
      <c r="B29" s="2" t="s">
        <v>7</v>
      </c>
      <c r="C29" s="2" t="s">
        <v>68</v>
      </c>
      <c r="D29" s="22">
        <f>D30</f>
        <v>7000</v>
      </c>
    </row>
    <row r="30" spans="1:4" ht="78.75" x14ac:dyDescent="0.2">
      <c r="A30" s="27" t="s">
        <v>198</v>
      </c>
      <c r="B30" s="2" t="s">
        <v>7</v>
      </c>
      <c r="C30" s="2" t="s">
        <v>199</v>
      </c>
      <c r="D30" s="22">
        <v>7000</v>
      </c>
    </row>
    <row r="31" spans="1:4" ht="31.5" x14ac:dyDescent="0.2">
      <c r="A31" s="26" t="s">
        <v>172</v>
      </c>
      <c r="B31" s="29" t="s">
        <v>173</v>
      </c>
      <c r="C31" s="29"/>
      <c r="D31" s="21">
        <f>D32</f>
        <v>31600</v>
      </c>
    </row>
    <row r="32" spans="1:4" s="24" customFormat="1" ht="15.75" x14ac:dyDescent="0.2">
      <c r="A32" s="27" t="s">
        <v>0</v>
      </c>
      <c r="B32" s="2" t="s">
        <v>173</v>
      </c>
      <c r="C32" s="2" t="s">
        <v>62</v>
      </c>
      <c r="D32" s="22">
        <f>D33</f>
        <v>31600</v>
      </c>
    </row>
    <row r="33" spans="1:4" s="24" customFormat="1" ht="15.75" x14ac:dyDescent="0.2">
      <c r="A33" s="27" t="s">
        <v>10</v>
      </c>
      <c r="B33" s="2" t="s">
        <v>173</v>
      </c>
      <c r="C33" s="2" t="s">
        <v>68</v>
      </c>
      <c r="D33" s="22">
        <f>D36+D39+D41+D34+D37+D35+D38+D40</f>
        <v>31600</v>
      </c>
    </row>
    <row r="34" spans="1:4" ht="157.5" x14ac:dyDescent="0.2">
      <c r="A34" s="27" t="s">
        <v>174</v>
      </c>
      <c r="B34" s="2" t="s">
        <v>173</v>
      </c>
      <c r="C34" s="2" t="s">
        <v>175</v>
      </c>
      <c r="D34" s="22">
        <v>3150</v>
      </c>
    </row>
    <row r="35" spans="1:4" ht="159.75" customHeight="1" x14ac:dyDescent="0.2">
      <c r="A35" s="27" t="s">
        <v>200</v>
      </c>
      <c r="B35" s="2" t="s">
        <v>173</v>
      </c>
      <c r="C35" s="2" t="s">
        <v>201</v>
      </c>
      <c r="D35" s="22">
        <v>1000</v>
      </c>
    </row>
    <row r="36" spans="1:4" ht="141.75" x14ac:dyDescent="0.2">
      <c r="A36" s="27" t="s">
        <v>202</v>
      </c>
      <c r="B36" s="2" t="s">
        <v>173</v>
      </c>
      <c r="C36" s="2" t="s">
        <v>203</v>
      </c>
      <c r="D36" s="22">
        <v>2500</v>
      </c>
    </row>
    <row r="37" spans="1:4" ht="110.25" x14ac:dyDescent="0.2">
      <c r="A37" s="27" t="s">
        <v>204</v>
      </c>
      <c r="B37" s="2" t="s">
        <v>173</v>
      </c>
      <c r="C37" s="2" t="s">
        <v>205</v>
      </c>
      <c r="D37" s="22">
        <v>6250</v>
      </c>
    </row>
    <row r="38" spans="1:4" ht="126" x14ac:dyDescent="0.2">
      <c r="A38" s="27" t="s">
        <v>206</v>
      </c>
      <c r="B38" s="2" t="s">
        <v>173</v>
      </c>
      <c r="C38" s="2" t="s">
        <v>207</v>
      </c>
      <c r="D38" s="22">
        <v>150</v>
      </c>
    </row>
    <row r="39" spans="1:4" ht="110.25" x14ac:dyDescent="0.2">
      <c r="A39" s="28" t="s">
        <v>208</v>
      </c>
      <c r="B39" s="2" t="s">
        <v>173</v>
      </c>
      <c r="C39" s="2" t="s">
        <v>209</v>
      </c>
      <c r="D39" s="22">
        <v>2000</v>
      </c>
    </row>
    <row r="40" spans="1:4" ht="141.75" x14ac:dyDescent="0.2">
      <c r="A40" s="28" t="s">
        <v>210</v>
      </c>
      <c r="B40" s="2" t="s">
        <v>173</v>
      </c>
      <c r="C40" s="2" t="s">
        <v>211</v>
      </c>
      <c r="D40" s="22">
        <v>1000</v>
      </c>
    </row>
    <row r="41" spans="1:4" ht="112.5" customHeight="1" x14ac:dyDescent="0.2">
      <c r="A41" s="28" t="s">
        <v>176</v>
      </c>
      <c r="B41" s="2" t="s">
        <v>173</v>
      </c>
      <c r="C41" s="2" t="s">
        <v>177</v>
      </c>
      <c r="D41" s="22">
        <v>15550</v>
      </c>
    </row>
    <row r="42" spans="1:4" ht="15.75" x14ac:dyDescent="0.2">
      <c r="A42" s="26" t="s">
        <v>12</v>
      </c>
      <c r="B42" s="29" t="s">
        <v>11</v>
      </c>
      <c r="C42" s="29"/>
      <c r="D42" s="21">
        <f>D43</f>
        <v>16851236.09</v>
      </c>
    </row>
    <row r="43" spans="1:4" s="24" customFormat="1" ht="15.75" x14ac:dyDescent="0.2">
      <c r="A43" s="27" t="s">
        <v>0</v>
      </c>
      <c r="B43" s="2" t="s">
        <v>11</v>
      </c>
      <c r="C43" s="2" t="s">
        <v>62</v>
      </c>
      <c r="D43" s="22">
        <f>D44</f>
        <v>16851236.09</v>
      </c>
    </row>
    <row r="44" spans="1:4" s="24" customFormat="1" ht="47.25" x14ac:dyDescent="0.2">
      <c r="A44" s="27" t="s">
        <v>13</v>
      </c>
      <c r="B44" s="2" t="s">
        <v>11</v>
      </c>
      <c r="C44" s="2" t="s">
        <v>69</v>
      </c>
      <c r="D44" s="22">
        <f>D45+D46+D47+D48</f>
        <v>16851236.09</v>
      </c>
    </row>
    <row r="45" spans="1:4" ht="141.75" x14ac:dyDescent="0.2">
      <c r="A45" s="28" t="s">
        <v>178</v>
      </c>
      <c r="B45" s="2" t="s">
        <v>11</v>
      </c>
      <c r="C45" s="2" t="s">
        <v>108</v>
      </c>
      <c r="D45" s="22">
        <v>8447643.2899999991</v>
      </c>
    </row>
    <row r="46" spans="1:4" ht="157.5" x14ac:dyDescent="0.2">
      <c r="A46" s="28" t="s">
        <v>179</v>
      </c>
      <c r="B46" s="2" t="s">
        <v>11</v>
      </c>
      <c r="C46" s="2" t="s">
        <v>109</v>
      </c>
      <c r="D46" s="22">
        <v>45630.38</v>
      </c>
    </row>
    <row r="47" spans="1:4" ht="141.75" x14ac:dyDescent="0.2">
      <c r="A47" s="28" t="s">
        <v>180</v>
      </c>
      <c r="B47" s="2" t="s">
        <v>11</v>
      </c>
      <c r="C47" s="2" t="s">
        <v>107</v>
      </c>
      <c r="D47" s="22">
        <v>9327152.2200000007</v>
      </c>
    </row>
    <row r="48" spans="1:4" ht="141.75" x14ac:dyDescent="0.2">
      <c r="A48" s="28" t="s">
        <v>181</v>
      </c>
      <c r="B48" s="2" t="s">
        <v>11</v>
      </c>
      <c r="C48" s="2" t="s">
        <v>110</v>
      </c>
      <c r="D48" s="22">
        <v>-969189.8</v>
      </c>
    </row>
    <row r="49" spans="1:4" ht="31.5" x14ac:dyDescent="0.2">
      <c r="A49" s="26" t="s">
        <v>197</v>
      </c>
      <c r="B49" s="29" t="s">
        <v>14</v>
      </c>
      <c r="C49" s="29"/>
      <c r="D49" s="21">
        <f>D50+D53</f>
        <v>1241762.9100000001</v>
      </c>
    </row>
    <row r="50" spans="1:4" s="24" customFormat="1" ht="15.75" x14ac:dyDescent="0.2">
      <c r="A50" s="27" t="s">
        <v>0</v>
      </c>
      <c r="B50" s="2" t="s">
        <v>14</v>
      </c>
      <c r="C50" s="2" t="s">
        <v>62</v>
      </c>
      <c r="D50" s="22">
        <f>D51</f>
        <v>87.6</v>
      </c>
    </row>
    <row r="51" spans="1:4" s="24" customFormat="1" ht="15.75" x14ac:dyDescent="0.2">
      <c r="A51" s="27" t="s">
        <v>146</v>
      </c>
      <c r="B51" s="2" t="s">
        <v>14</v>
      </c>
      <c r="C51" s="2" t="s">
        <v>147</v>
      </c>
      <c r="D51" s="22">
        <f>D52</f>
        <v>87.6</v>
      </c>
    </row>
    <row r="52" spans="1:4" s="24" customFormat="1" ht="31.5" x14ac:dyDescent="0.2">
      <c r="A52" s="27" t="s">
        <v>212</v>
      </c>
      <c r="B52" s="2" t="s">
        <v>14</v>
      </c>
      <c r="C52" s="2" t="s">
        <v>213</v>
      </c>
      <c r="D52" s="22">
        <v>87.6</v>
      </c>
    </row>
    <row r="53" spans="1:4" s="24" customFormat="1" ht="15.75" x14ac:dyDescent="0.2">
      <c r="A53" s="27" t="s">
        <v>15</v>
      </c>
      <c r="B53" s="2" t="s">
        <v>14</v>
      </c>
      <c r="C53" s="2" t="s">
        <v>73</v>
      </c>
      <c r="D53" s="22">
        <f>D54</f>
        <v>1241675.31</v>
      </c>
    </row>
    <row r="54" spans="1:4" s="24" customFormat="1" ht="47.25" x14ac:dyDescent="0.2">
      <c r="A54" s="27" t="s">
        <v>16</v>
      </c>
      <c r="B54" s="2" t="s">
        <v>14</v>
      </c>
      <c r="C54" s="2" t="s">
        <v>74</v>
      </c>
      <c r="D54" s="22">
        <f>D55</f>
        <v>1241675.31</v>
      </c>
    </row>
    <row r="55" spans="1:4" ht="78.75" x14ac:dyDescent="0.2">
      <c r="A55" s="27" t="s">
        <v>17</v>
      </c>
      <c r="B55" s="2" t="s">
        <v>14</v>
      </c>
      <c r="C55" s="2" t="s">
        <v>75</v>
      </c>
      <c r="D55" s="22">
        <v>1241675.31</v>
      </c>
    </row>
    <row r="56" spans="1:4" ht="31.5" x14ac:dyDescent="0.2">
      <c r="A56" s="26" t="s">
        <v>19</v>
      </c>
      <c r="B56" s="29" t="s">
        <v>18</v>
      </c>
      <c r="C56" s="29"/>
      <c r="D56" s="21">
        <v>25437.360000000001</v>
      </c>
    </row>
    <row r="57" spans="1:4" s="24" customFormat="1" ht="15.75" x14ac:dyDescent="0.2">
      <c r="A57" s="27" t="s">
        <v>0</v>
      </c>
      <c r="B57" s="2" t="s">
        <v>18</v>
      </c>
      <c r="C57" s="2" t="s">
        <v>62</v>
      </c>
      <c r="D57" s="22">
        <v>25437.360000000001</v>
      </c>
    </row>
    <row r="58" spans="1:4" s="24" customFormat="1" ht="15.75" x14ac:dyDescent="0.2">
      <c r="A58" s="27" t="s">
        <v>10</v>
      </c>
      <c r="B58" s="2" t="s">
        <v>18</v>
      </c>
      <c r="C58" s="2" t="s">
        <v>68</v>
      </c>
      <c r="D58" s="22">
        <v>25437.360000000001</v>
      </c>
    </row>
    <row r="59" spans="1:4" ht="173.25" x14ac:dyDescent="0.2">
      <c r="A59" s="27" t="s">
        <v>102</v>
      </c>
      <c r="B59" s="2" t="s">
        <v>18</v>
      </c>
      <c r="C59" s="2" t="s">
        <v>103</v>
      </c>
      <c r="D59" s="22">
        <v>25437.360000000001</v>
      </c>
    </row>
    <row r="60" spans="1:4" ht="15.75" x14ac:dyDescent="0.2">
      <c r="A60" s="26" t="s">
        <v>21</v>
      </c>
      <c r="B60" s="29" t="s">
        <v>20</v>
      </c>
      <c r="C60" s="29"/>
      <c r="D60" s="21">
        <f>D61</f>
        <v>947678071.31999993</v>
      </c>
    </row>
    <row r="61" spans="1:4" s="24" customFormat="1" ht="15.75" x14ac:dyDescent="0.2">
      <c r="A61" s="27" t="s">
        <v>0</v>
      </c>
      <c r="B61" s="2" t="s">
        <v>20</v>
      </c>
      <c r="C61" s="2" t="s">
        <v>62</v>
      </c>
      <c r="D61" s="22">
        <f>D62+D77+D87+D89</f>
        <v>947678071.31999993</v>
      </c>
    </row>
    <row r="62" spans="1:4" s="24" customFormat="1" ht="15.75" x14ac:dyDescent="0.2">
      <c r="A62" s="27" t="s">
        <v>22</v>
      </c>
      <c r="B62" s="2" t="s">
        <v>20</v>
      </c>
      <c r="C62" s="2" t="s">
        <v>76</v>
      </c>
      <c r="D62" s="22">
        <f>D63+D64+D65+D66+D67+D68+D69+D70+D71+D72+D73+D74+D75+D76</f>
        <v>688107641.76999986</v>
      </c>
    </row>
    <row r="63" spans="1:4" ht="141.75" x14ac:dyDescent="0.2">
      <c r="A63" s="28" t="s">
        <v>118</v>
      </c>
      <c r="B63" s="2" t="s">
        <v>20</v>
      </c>
      <c r="C63" s="2" t="s">
        <v>119</v>
      </c>
      <c r="D63" s="22">
        <v>608614006.92999995</v>
      </c>
    </row>
    <row r="64" spans="1:4" ht="110.25" x14ac:dyDescent="0.2">
      <c r="A64" s="28" t="s">
        <v>214</v>
      </c>
      <c r="B64" s="2" t="s">
        <v>20</v>
      </c>
      <c r="C64" s="2" t="s">
        <v>115</v>
      </c>
      <c r="D64" s="22">
        <v>166269.91</v>
      </c>
    </row>
    <row r="65" spans="1:4" ht="127.5" customHeight="1" x14ac:dyDescent="0.2">
      <c r="A65" s="28" t="s">
        <v>120</v>
      </c>
      <c r="B65" s="2" t="s">
        <v>20</v>
      </c>
      <c r="C65" s="2" t="s">
        <v>121</v>
      </c>
      <c r="D65" s="22">
        <v>232475.57</v>
      </c>
    </row>
    <row r="66" spans="1:4" ht="97.5" customHeight="1" x14ac:dyDescent="0.2">
      <c r="A66" s="28" t="s">
        <v>116</v>
      </c>
      <c r="B66" s="2" t="s">
        <v>20</v>
      </c>
      <c r="C66" s="2" t="s">
        <v>117</v>
      </c>
      <c r="D66" s="22">
        <v>17050.02</v>
      </c>
    </row>
    <row r="67" spans="1:4" ht="141.75" x14ac:dyDescent="0.2">
      <c r="A67" s="28" t="s">
        <v>122</v>
      </c>
      <c r="B67" s="2" t="s">
        <v>20</v>
      </c>
      <c r="C67" s="2" t="s">
        <v>123</v>
      </c>
      <c r="D67" s="22">
        <v>-37.770000000000003</v>
      </c>
    </row>
    <row r="68" spans="1:4" ht="176.25" customHeight="1" x14ac:dyDescent="0.2">
      <c r="A68" s="28" t="s">
        <v>126</v>
      </c>
      <c r="B68" s="2" t="s">
        <v>20</v>
      </c>
      <c r="C68" s="2" t="s">
        <v>127</v>
      </c>
      <c r="D68" s="22">
        <v>3251136.09</v>
      </c>
    </row>
    <row r="69" spans="1:4" ht="157.5" x14ac:dyDescent="0.2">
      <c r="A69" s="28" t="s">
        <v>124</v>
      </c>
      <c r="B69" s="2" t="s">
        <v>20</v>
      </c>
      <c r="C69" s="2" t="s">
        <v>125</v>
      </c>
      <c r="D69" s="22">
        <v>-14864.51</v>
      </c>
    </row>
    <row r="70" spans="1:4" ht="173.25" x14ac:dyDescent="0.2">
      <c r="A70" s="28" t="s">
        <v>128</v>
      </c>
      <c r="B70" s="2" t="s">
        <v>20</v>
      </c>
      <c r="C70" s="2" t="s">
        <v>129</v>
      </c>
      <c r="D70" s="22">
        <v>13303.03</v>
      </c>
    </row>
    <row r="71" spans="1:4" ht="94.5" x14ac:dyDescent="0.2">
      <c r="A71" s="27" t="s">
        <v>132</v>
      </c>
      <c r="B71" s="2" t="s">
        <v>20</v>
      </c>
      <c r="C71" s="2" t="s">
        <v>133</v>
      </c>
      <c r="D71" s="22">
        <v>9128322.1699999999</v>
      </c>
    </row>
    <row r="72" spans="1:4" ht="63" x14ac:dyDescent="0.2">
      <c r="A72" s="27" t="s">
        <v>130</v>
      </c>
      <c r="B72" s="2" t="s">
        <v>20</v>
      </c>
      <c r="C72" s="2" t="s">
        <v>131</v>
      </c>
      <c r="D72" s="22">
        <v>138072.9</v>
      </c>
    </row>
    <row r="73" spans="1:4" ht="94.5" x14ac:dyDescent="0.2">
      <c r="A73" s="27" t="s">
        <v>134</v>
      </c>
      <c r="B73" s="2" t="s">
        <v>20</v>
      </c>
      <c r="C73" s="2" t="s">
        <v>135</v>
      </c>
      <c r="D73" s="22">
        <v>137982.91</v>
      </c>
    </row>
    <row r="74" spans="1:4" ht="157.5" x14ac:dyDescent="0.2">
      <c r="A74" s="28" t="s">
        <v>113</v>
      </c>
      <c r="B74" s="2" t="s">
        <v>20</v>
      </c>
      <c r="C74" s="2" t="s">
        <v>114</v>
      </c>
      <c r="D74" s="22">
        <v>11157807.24</v>
      </c>
    </row>
    <row r="75" spans="1:4" ht="157.5" x14ac:dyDescent="0.2">
      <c r="A75" s="28" t="s">
        <v>182</v>
      </c>
      <c r="B75" s="2" t="s">
        <v>20</v>
      </c>
      <c r="C75" s="2" t="s">
        <v>183</v>
      </c>
      <c r="D75" s="22">
        <v>55234785.049999997</v>
      </c>
    </row>
    <row r="76" spans="1:4" ht="126" x14ac:dyDescent="0.2">
      <c r="A76" s="28" t="s">
        <v>184</v>
      </c>
      <c r="B76" s="2" t="s">
        <v>20</v>
      </c>
      <c r="C76" s="2" t="s">
        <v>185</v>
      </c>
      <c r="D76" s="22">
        <v>31332.23</v>
      </c>
    </row>
    <row r="77" spans="1:4" s="24" customFormat="1" ht="15.75" x14ac:dyDescent="0.2">
      <c r="A77" s="27" t="s">
        <v>23</v>
      </c>
      <c r="B77" s="2" t="s">
        <v>20</v>
      </c>
      <c r="C77" s="2" t="s">
        <v>77</v>
      </c>
      <c r="D77" s="22">
        <f>D78+D79+D80+D81+D82+D83+D84+D85+D86</f>
        <v>248029292.80000001</v>
      </c>
    </row>
    <row r="78" spans="1:4" ht="32.25" customHeight="1" x14ac:dyDescent="0.2">
      <c r="A78" s="27" t="s">
        <v>215</v>
      </c>
      <c r="B78" s="2" t="s">
        <v>20</v>
      </c>
      <c r="C78" s="2" t="s">
        <v>216</v>
      </c>
      <c r="D78" s="22">
        <v>115328083.28</v>
      </c>
    </row>
    <row r="79" spans="1:4" ht="48" customHeight="1" x14ac:dyDescent="0.2">
      <c r="A79" s="27" t="s">
        <v>217</v>
      </c>
      <c r="B79" s="2" t="s">
        <v>20</v>
      </c>
      <c r="C79" s="2" t="s">
        <v>218</v>
      </c>
      <c r="D79" s="22">
        <v>2343.62</v>
      </c>
    </row>
    <row r="80" spans="1:4" ht="47.25" x14ac:dyDescent="0.2">
      <c r="A80" s="27" t="s">
        <v>219</v>
      </c>
      <c r="B80" s="2" t="s">
        <v>20</v>
      </c>
      <c r="C80" s="2" t="s">
        <v>220</v>
      </c>
      <c r="D80" s="22">
        <v>118123687.02</v>
      </c>
    </row>
    <row r="81" spans="1:4" ht="65.25" customHeight="1" x14ac:dyDescent="0.2">
      <c r="A81" s="27" t="s">
        <v>221</v>
      </c>
      <c r="B81" s="2" t="s">
        <v>20</v>
      </c>
      <c r="C81" s="2" t="s">
        <v>222</v>
      </c>
      <c r="D81" s="22">
        <v>21513.599999999999</v>
      </c>
    </row>
    <row r="82" spans="1:4" ht="31.5" x14ac:dyDescent="0.2">
      <c r="A82" s="27" t="s">
        <v>223</v>
      </c>
      <c r="B82" s="2" t="s">
        <v>20</v>
      </c>
      <c r="C82" s="2" t="s">
        <v>224</v>
      </c>
      <c r="D82" s="22">
        <v>405.33</v>
      </c>
    </row>
    <row r="83" spans="1:4" ht="31.5" x14ac:dyDescent="0.2">
      <c r="A83" s="27" t="s">
        <v>100</v>
      </c>
      <c r="B83" s="2" t="s">
        <v>20</v>
      </c>
      <c r="C83" s="2" t="s">
        <v>225</v>
      </c>
      <c r="D83" s="22">
        <v>-39326.800000000003</v>
      </c>
    </row>
    <row r="84" spans="1:4" ht="47.25" x14ac:dyDescent="0.2">
      <c r="A84" s="27" t="s">
        <v>226</v>
      </c>
      <c r="B84" s="2" t="s">
        <v>20</v>
      </c>
      <c r="C84" s="2" t="s">
        <v>227</v>
      </c>
      <c r="D84" s="22">
        <v>-12262.94</v>
      </c>
    </row>
    <row r="85" spans="1:4" ht="15.75" x14ac:dyDescent="0.2">
      <c r="A85" s="27" t="s">
        <v>101</v>
      </c>
      <c r="B85" s="2" t="s">
        <v>20</v>
      </c>
      <c r="C85" s="2" t="s">
        <v>228</v>
      </c>
      <c r="D85" s="22">
        <v>157901.96</v>
      </c>
    </row>
    <row r="86" spans="1:4" ht="47.25" x14ac:dyDescent="0.2">
      <c r="A86" s="27" t="s">
        <v>229</v>
      </c>
      <c r="B86" s="2" t="s">
        <v>20</v>
      </c>
      <c r="C86" s="2" t="s">
        <v>230</v>
      </c>
      <c r="D86" s="22">
        <v>14446947.73</v>
      </c>
    </row>
    <row r="87" spans="1:4" s="24" customFormat="1" ht="15.75" x14ac:dyDescent="0.2">
      <c r="A87" s="27" t="s">
        <v>24</v>
      </c>
      <c r="B87" s="2" t="s">
        <v>20</v>
      </c>
      <c r="C87" s="2" t="s">
        <v>78</v>
      </c>
      <c r="D87" s="22">
        <f>D88</f>
        <v>11526000.33</v>
      </c>
    </row>
    <row r="88" spans="1:4" s="24" customFormat="1" ht="47.25" x14ac:dyDescent="0.2">
      <c r="A88" s="27" t="s">
        <v>186</v>
      </c>
      <c r="B88" s="2" t="s">
        <v>20</v>
      </c>
      <c r="C88" s="2" t="s">
        <v>187</v>
      </c>
      <c r="D88" s="22">
        <v>11526000.33</v>
      </c>
    </row>
    <row r="89" spans="1:4" s="24" customFormat="1" ht="15.75" x14ac:dyDescent="0.2">
      <c r="A89" s="27" t="s">
        <v>10</v>
      </c>
      <c r="B89" s="2" t="s">
        <v>20</v>
      </c>
      <c r="C89" s="2" t="s">
        <v>68</v>
      </c>
      <c r="D89" s="22">
        <v>15136.42</v>
      </c>
    </row>
    <row r="90" spans="1:4" ht="94.5" x14ac:dyDescent="0.2">
      <c r="A90" s="27" t="s">
        <v>111</v>
      </c>
      <c r="B90" s="2" t="s">
        <v>20</v>
      </c>
      <c r="C90" s="2" t="s">
        <v>112</v>
      </c>
      <c r="D90" s="22">
        <v>15136.42</v>
      </c>
    </row>
    <row r="91" spans="1:4" ht="31.5" x14ac:dyDescent="0.2">
      <c r="A91" s="26" t="s">
        <v>26</v>
      </c>
      <c r="B91" s="29" t="s">
        <v>25</v>
      </c>
      <c r="C91" s="29"/>
      <c r="D91" s="21">
        <f>D92</f>
        <v>275525.02</v>
      </c>
    </row>
    <row r="92" spans="1:4" s="24" customFormat="1" ht="15.75" x14ac:dyDescent="0.2">
      <c r="A92" s="27" t="s">
        <v>0</v>
      </c>
      <c r="B92" s="2" t="s">
        <v>25</v>
      </c>
      <c r="C92" s="2" t="s">
        <v>62</v>
      </c>
      <c r="D92" s="22">
        <f>D93</f>
        <v>275525.02</v>
      </c>
    </row>
    <row r="93" spans="1:4" s="24" customFormat="1" ht="15.75" x14ac:dyDescent="0.2">
      <c r="A93" s="27" t="s">
        <v>10</v>
      </c>
      <c r="B93" s="2" t="s">
        <v>25</v>
      </c>
      <c r="C93" s="2" t="s">
        <v>68</v>
      </c>
      <c r="D93" s="22">
        <f>D94</f>
        <v>275525.02</v>
      </c>
    </row>
    <row r="94" spans="1:4" ht="173.25" x14ac:dyDescent="0.2">
      <c r="A94" s="28" t="s">
        <v>102</v>
      </c>
      <c r="B94" s="2" t="s">
        <v>25</v>
      </c>
      <c r="C94" s="2" t="s">
        <v>103</v>
      </c>
      <c r="D94" s="22">
        <v>275525.02</v>
      </c>
    </row>
    <row r="95" spans="1:4" ht="31.5" x14ac:dyDescent="0.2">
      <c r="A95" s="26" t="s">
        <v>231</v>
      </c>
      <c r="B95" s="29" t="s">
        <v>27</v>
      </c>
      <c r="C95" s="29"/>
      <c r="D95" s="21">
        <f>D96</f>
        <v>358744922</v>
      </c>
    </row>
    <row r="96" spans="1:4" s="24" customFormat="1" ht="15.75" x14ac:dyDescent="0.2">
      <c r="A96" s="27" t="s">
        <v>15</v>
      </c>
      <c r="B96" s="2" t="s">
        <v>27</v>
      </c>
      <c r="C96" s="2" t="s">
        <v>73</v>
      </c>
      <c r="D96" s="22">
        <f>D97</f>
        <v>358744922</v>
      </c>
    </row>
    <row r="97" spans="1:4" s="24" customFormat="1" ht="47.25" x14ac:dyDescent="0.2">
      <c r="A97" s="27" t="s">
        <v>16</v>
      </c>
      <c r="B97" s="2" t="s">
        <v>27</v>
      </c>
      <c r="C97" s="2" t="s">
        <v>74</v>
      </c>
      <c r="D97" s="22">
        <f>D98+D99+D100</f>
        <v>358744922</v>
      </c>
    </row>
    <row r="98" spans="1:4" ht="47.25" x14ac:dyDescent="0.2">
      <c r="A98" s="27" t="s">
        <v>136</v>
      </c>
      <c r="B98" s="2" t="s">
        <v>27</v>
      </c>
      <c r="C98" s="2" t="s">
        <v>79</v>
      </c>
      <c r="D98" s="22">
        <v>197575200</v>
      </c>
    </row>
    <row r="99" spans="1:4" ht="47.25" x14ac:dyDescent="0.2">
      <c r="A99" s="27" t="s">
        <v>28</v>
      </c>
      <c r="B99" s="2" t="s">
        <v>27</v>
      </c>
      <c r="C99" s="2" t="s">
        <v>80</v>
      </c>
      <c r="D99" s="22">
        <v>158614000</v>
      </c>
    </row>
    <row r="100" spans="1:4" ht="78.75" x14ac:dyDescent="0.2">
      <c r="A100" s="27" t="s">
        <v>17</v>
      </c>
      <c r="B100" s="2" t="s">
        <v>27</v>
      </c>
      <c r="C100" s="2" t="s">
        <v>75</v>
      </c>
      <c r="D100" s="22">
        <v>2555722</v>
      </c>
    </row>
    <row r="101" spans="1:4" ht="31.5" x14ac:dyDescent="0.2">
      <c r="A101" s="26" t="s">
        <v>33</v>
      </c>
      <c r="B101" s="29" t="s">
        <v>32</v>
      </c>
      <c r="C101" s="29"/>
      <c r="D101" s="21">
        <f>D102+D122</f>
        <v>195850927.38999999</v>
      </c>
    </row>
    <row r="102" spans="1:4" s="24" customFormat="1" ht="15.75" x14ac:dyDescent="0.2">
      <c r="A102" s="27" t="s">
        <v>0</v>
      </c>
      <c r="B102" s="2" t="s">
        <v>32</v>
      </c>
      <c r="C102" s="2" t="s">
        <v>62</v>
      </c>
      <c r="D102" s="22">
        <f>D103+D105+D111+D113+D117</f>
        <v>62014495.319999993</v>
      </c>
    </row>
    <row r="103" spans="1:4" s="24" customFormat="1" ht="15.75" x14ac:dyDescent="0.2">
      <c r="A103" s="27" t="s">
        <v>24</v>
      </c>
      <c r="B103" s="2" t="s">
        <v>32</v>
      </c>
      <c r="C103" s="2" t="s">
        <v>78</v>
      </c>
      <c r="D103" s="22">
        <v>95000</v>
      </c>
    </row>
    <row r="104" spans="1:4" s="24" customFormat="1" ht="31.5" x14ac:dyDescent="0.2">
      <c r="A104" s="27" t="s">
        <v>34</v>
      </c>
      <c r="B104" s="2" t="s">
        <v>32</v>
      </c>
      <c r="C104" s="2" t="s">
        <v>141</v>
      </c>
      <c r="D104" s="22">
        <v>95000</v>
      </c>
    </row>
    <row r="105" spans="1:4" s="24" customFormat="1" ht="47.25" x14ac:dyDescent="0.2">
      <c r="A105" s="27" t="s">
        <v>1</v>
      </c>
      <c r="B105" s="2" t="s">
        <v>32</v>
      </c>
      <c r="C105" s="2" t="s">
        <v>63</v>
      </c>
      <c r="D105" s="22">
        <f>D106+D107+D108+D109+D110</f>
        <v>26027735.859999999</v>
      </c>
    </row>
    <row r="106" spans="1:4" ht="63" x14ac:dyDescent="0.2">
      <c r="A106" s="27" t="s">
        <v>142</v>
      </c>
      <c r="B106" s="2" t="s">
        <v>32</v>
      </c>
      <c r="C106" s="2" t="s">
        <v>143</v>
      </c>
      <c r="D106" s="22">
        <v>143307.72</v>
      </c>
    </row>
    <row r="107" spans="1:4" ht="110.25" x14ac:dyDescent="0.2">
      <c r="A107" s="28" t="s">
        <v>35</v>
      </c>
      <c r="B107" s="2" t="s">
        <v>32</v>
      </c>
      <c r="C107" s="2" t="s">
        <v>81</v>
      </c>
      <c r="D107" s="22">
        <v>18154604.440000001</v>
      </c>
    </row>
    <row r="108" spans="1:4" ht="47.25" x14ac:dyDescent="0.2">
      <c r="A108" s="27" t="s">
        <v>36</v>
      </c>
      <c r="B108" s="2" t="s">
        <v>32</v>
      </c>
      <c r="C108" s="2" t="s">
        <v>82</v>
      </c>
      <c r="D108" s="22">
        <v>4700852.9800000004</v>
      </c>
    </row>
    <row r="109" spans="1:4" ht="64.5" customHeight="1" x14ac:dyDescent="0.2">
      <c r="A109" s="27" t="s">
        <v>37</v>
      </c>
      <c r="B109" s="2" t="s">
        <v>32</v>
      </c>
      <c r="C109" s="2" t="s">
        <v>83</v>
      </c>
      <c r="D109" s="22">
        <v>37246</v>
      </c>
    </row>
    <row r="110" spans="1:4" ht="94.5" x14ac:dyDescent="0.2">
      <c r="A110" s="27" t="s">
        <v>38</v>
      </c>
      <c r="B110" s="2" t="s">
        <v>32</v>
      </c>
      <c r="C110" s="2" t="s">
        <v>84</v>
      </c>
      <c r="D110" s="22">
        <v>2991724.72</v>
      </c>
    </row>
    <row r="111" spans="1:4" s="24" customFormat="1" ht="31.5" x14ac:dyDescent="0.2">
      <c r="A111" s="27" t="s">
        <v>70</v>
      </c>
      <c r="B111" s="2" t="s">
        <v>32</v>
      </c>
      <c r="C111" s="2" t="s">
        <v>71</v>
      </c>
      <c r="D111" s="22">
        <v>31592.01</v>
      </c>
    </row>
    <row r="112" spans="1:4" s="24" customFormat="1" ht="31.5" x14ac:dyDescent="0.2">
      <c r="A112" s="27" t="s">
        <v>39</v>
      </c>
      <c r="B112" s="2" t="s">
        <v>32</v>
      </c>
      <c r="C112" s="2" t="s">
        <v>72</v>
      </c>
      <c r="D112" s="22">
        <v>31592.01</v>
      </c>
    </row>
    <row r="113" spans="1:4" s="24" customFormat="1" ht="31.5" x14ac:dyDescent="0.2">
      <c r="A113" s="27" t="s">
        <v>5</v>
      </c>
      <c r="B113" s="2" t="s">
        <v>32</v>
      </c>
      <c r="C113" s="2" t="s">
        <v>65</v>
      </c>
      <c r="D113" s="22">
        <f>D114+D115+D116</f>
        <v>34854537.289999999</v>
      </c>
    </row>
    <row r="114" spans="1:4" ht="111.75" customHeight="1" x14ac:dyDescent="0.2">
      <c r="A114" s="28" t="s">
        <v>40</v>
      </c>
      <c r="B114" s="2" t="s">
        <v>32</v>
      </c>
      <c r="C114" s="2" t="s">
        <v>85</v>
      </c>
      <c r="D114" s="22">
        <v>2064800</v>
      </c>
    </row>
    <row r="115" spans="1:4" ht="78.75" x14ac:dyDescent="0.2">
      <c r="A115" s="27" t="s">
        <v>41</v>
      </c>
      <c r="B115" s="2" t="s">
        <v>32</v>
      </c>
      <c r="C115" s="2" t="s">
        <v>86</v>
      </c>
      <c r="D115" s="22">
        <v>32195937.289999999</v>
      </c>
    </row>
    <row r="116" spans="1:4" ht="64.5" customHeight="1" x14ac:dyDescent="0.2">
      <c r="A116" s="27" t="s">
        <v>42</v>
      </c>
      <c r="B116" s="2" t="s">
        <v>32</v>
      </c>
      <c r="C116" s="2" t="s">
        <v>87</v>
      </c>
      <c r="D116" s="22">
        <v>593800</v>
      </c>
    </row>
    <row r="117" spans="1:4" s="24" customFormat="1" ht="15.75" x14ac:dyDescent="0.2">
      <c r="A117" s="27" t="s">
        <v>10</v>
      </c>
      <c r="B117" s="2" t="s">
        <v>32</v>
      </c>
      <c r="C117" s="2" t="s">
        <v>68</v>
      </c>
      <c r="D117" s="22">
        <v>1005630.16</v>
      </c>
    </row>
    <row r="118" spans="1:4" ht="94.5" x14ac:dyDescent="0.2">
      <c r="A118" s="27" t="s">
        <v>190</v>
      </c>
      <c r="B118" s="2" t="s">
        <v>32</v>
      </c>
      <c r="C118" s="2" t="s">
        <v>137</v>
      </c>
      <c r="D118" s="22">
        <v>5000</v>
      </c>
    </row>
    <row r="119" spans="1:4" ht="110.25" x14ac:dyDescent="0.2">
      <c r="A119" s="28" t="s">
        <v>191</v>
      </c>
      <c r="B119" s="2" t="s">
        <v>32</v>
      </c>
      <c r="C119" s="2" t="s">
        <v>138</v>
      </c>
      <c r="D119" s="22">
        <v>84000</v>
      </c>
    </row>
    <row r="120" spans="1:4" ht="63" x14ac:dyDescent="0.2">
      <c r="A120" s="27" t="s">
        <v>139</v>
      </c>
      <c r="B120" s="2" t="s">
        <v>32</v>
      </c>
      <c r="C120" s="2" t="s">
        <v>140</v>
      </c>
      <c r="D120" s="22">
        <v>7500</v>
      </c>
    </row>
    <row r="121" spans="1:4" ht="94.5" x14ac:dyDescent="0.2">
      <c r="A121" s="27" t="s">
        <v>144</v>
      </c>
      <c r="B121" s="2" t="s">
        <v>32</v>
      </c>
      <c r="C121" s="2" t="s">
        <v>145</v>
      </c>
      <c r="D121" s="22">
        <v>900141.26</v>
      </c>
    </row>
    <row r="122" spans="1:4" s="24" customFormat="1" ht="15.75" x14ac:dyDescent="0.2">
      <c r="A122" s="27" t="s">
        <v>15</v>
      </c>
      <c r="B122" s="2" t="s">
        <v>32</v>
      </c>
      <c r="C122" s="2" t="s">
        <v>73</v>
      </c>
      <c r="D122" s="22">
        <v>133836432.06999999</v>
      </c>
    </row>
    <row r="123" spans="1:4" s="24" customFormat="1" ht="47.25" x14ac:dyDescent="0.2">
      <c r="A123" s="27" t="s">
        <v>16</v>
      </c>
      <c r="B123" s="2" t="s">
        <v>32</v>
      </c>
      <c r="C123" s="2" t="s">
        <v>74</v>
      </c>
      <c r="D123" s="22">
        <v>128043501.67</v>
      </c>
    </row>
    <row r="124" spans="1:4" ht="47.25" x14ac:dyDescent="0.2">
      <c r="A124" s="27" t="s">
        <v>43</v>
      </c>
      <c r="B124" s="2" t="s">
        <v>32</v>
      </c>
      <c r="C124" s="2" t="s">
        <v>88</v>
      </c>
      <c r="D124" s="22">
        <v>819302.85</v>
      </c>
    </row>
    <row r="125" spans="1:4" ht="31.5" x14ac:dyDescent="0.2">
      <c r="A125" s="27" t="s">
        <v>148</v>
      </c>
      <c r="B125" s="2" t="s">
        <v>32</v>
      </c>
      <c r="C125" s="2" t="s">
        <v>89</v>
      </c>
      <c r="D125" s="22">
        <v>455000</v>
      </c>
    </row>
    <row r="126" spans="1:4" ht="19.5" customHeight="1" x14ac:dyDescent="0.2">
      <c r="A126" s="27" t="s">
        <v>44</v>
      </c>
      <c r="B126" s="2" t="s">
        <v>32</v>
      </c>
      <c r="C126" s="2" t="s">
        <v>90</v>
      </c>
      <c r="D126" s="22">
        <v>14275836</v>
      </c>
    </row>
    <row r="127" spans="1:4" ht="47.25" x14ac:dyDescent="0.2">
      <c r="A127" s="27" t="s">
        <v>28</v>
      </c>
      <c r="B127" s="2" t="s">
        <v>32</v>
      </c>
      <c r="C127" s="2" t="s">
        <v>80</v>
      </c>
      <c r="D127" s="22">
        <v>33430008</v>
      </c>
    </row>
    <row r="128" spans="1:4" ht="63" x14ac:dyDescent="0.2">
      <c r="A128" s="27" t="s">
        <v>45</v>
      </c>
      <c r="B128" s="2" t="s">
        <v>32</v>
      </c>
      <c r="C128" s="2" t="s">
        <v>91</v>
      </c>
      <c r="D128" s="22">
        <v>53588700</v>
      </c>
    </row>
    <row r="129" spans="1:4" ht="78.75" x14ac:dyDescent="0.2">
      <c r="A129" s="27" t="s">
        <v>46</v>
      </c>
      <c r="B129" s="2" t="s">
        <v>32</v>
      </c>
      <c r="C129" s="2" t="s">
        <v>92</v>
      </c>
      <c r="D129" s="22">
        <v>18565054.859999999</v>
      </c>
    </row>
    <row r="130" spans="1:4" ht="78.75" x14ac:dyDescent="0.2">
      <c r="A130" s="27" t="s">
        <v>47</v>
      </c>
      <c r="B130" s="2" t="s">
        <v>32</v>
      </c>
      <c r="C130" s="2" t="s">
        <v>93</v>
      </c>
      <c r="D130" s="22">
        <v>138000</v>
      </c>
    </row>
    <row r="131" spans="1:4" ht="47.25" x14ac:dyDescent="0.2">
      <c r="A131" s="27" t="s">
        <v>48</v>
      </c>
      <c r="B131" s="2" t="s">
        <v>32</v>
      </c>
      <c r="C131" s="2" t="s">
        <v>94</v>
      </c>
      <c r="D131" s="22">
        <v>3840207.54</v>
      </c>
    </row>
    <row r="132" spans="1:4" ht="78.75" x14ac:dyDescent="0.2">
      <c r="A132" s="27" t="s">
        <v>17</v>
      </c>
      <c r="B132" s="2" t="s">
        <v>32</v>
      </c>
      <c r="C132" s="2" t="s">
        <v>75</v>
      </c>
      <c r="D132" s="22">
        <v>2183412.42</v>
      </c>
    </row>
    <row r="133" spans="1:4" ht="31.5" x14ac:dyDescent="0.2">
      <c r="A133" s="27" t="s">
        <v>188</v>
      </c>
      <c r="B133" s="2" t="s">
        <v>32</v>
      </c>
      <c r="C133" s="2" t="s">
        <v>189</v>
      </c>
      <c r="D133" s="22">
        <v>747980</v>
      </c>
    </row>
    <row r="134" spans="1:4" s="24" customFormat="1" ht="78.75" x14ac:dyDescent="0.2">
      <c r="A134" s="27" t="s">
        <v>95</v>
      </c>
      <c r="B134" s="2" t="s">
        <v>32</v>
      </c>
      <c r="C134" s="2" t="s">
        <v>96</v>
      </c>
      <c r="D134" s="22">
        <v>5947031.2999999998</v>
      </c>
    </row>
    <row r="135" spans="1:4" ht="65.25" customHeight="1" x14ac:dyDescent="0.2">
      <c r="A135" s="27" t="s">
        <v>29</v>
      </c>
      <c r="B135" s="2" t="s">
        <v>32</v>
      </c>
      <c r="C135" s="2" t="s">
        <v>97</v>
      </c>
      <c r="D135" s="22">
        <v>5947031.2999999998</v>
      </c>
    </row>
    <row r="136" spans="1:4" s="24" customFormat="1" ht="63" x14ac:dyDescent="0.2">
      <c r="A136" s="27" t="s">
        <v>30</v>
      </c>
      <c r="B136" s="2" t="s">
        <v>32</v>
      </c>
      <c r="C136" s="2" t="s">
        <v>98</v>
      </c>
      <c r="D136" s="22">
        <v>-154100.9</v>
      </c>
    </row>
    <row r="137" spans="1:4" ht="63" x14ac:dyDescent="0.2">
      <c r="A137" s="27" t="s">
        <v>31</v>
      </c>
      <c r="B137" s="2" t="s">
        <v>32</v>
      </c>
      <c r="C137" s="2" t="s">
        <v>99</v>
      </c>
      <c r="D137" s="22">
        <v>-154100.9</v>
      </c>
    </row>
    <row r="138" spans="1:4" ht="31.5" x14ac:dyDescent="0.2">
      <c r="A138" s="26" t="s">
        <v>33</v>
      </c>
      <c r="B138" s="29" t="s">
        <v>49</v>
      </c>
      <c r="C138" s="29"/>
      <c r="D138" s="21">
        <v>11902206.82</v>
      </c>
    </row>
    <row r="139" spans="1:4" s="24" customFormat="1" ht="15.75" x14ac:dyDescent="0.2">
      <c r="A139" s="27" t="s">
        <v>0</v>
      </c>
      <c r="B139" s="2" t="s">
        <v>49</v>
      </c>
      <c r="C139" s="2" t="s">
        <v>62</v>
      </c>
      <c r="D139" s="22">
        <f>D140+D142</f>
        <v>11902206.82</v>
      </c>
    </row>
    <row r="140" spans="1:4" s="24" customFormat="1" ht="47.25" x14ac:dyDescent="0.2">
      <c r="A140" s="27" t="s">
        <v>1</v>
      </c>
      <c r="B140" s="2" t="s">
        <v>49</v>
      </c>
      <c r="C140" s="2" t="s">
        <v>63</v>
      </c>
      <c r="D140" s="22">
        <v>3482099.12</v>
      </c>
    </row>
    <row r="141" spans="1:4" ht="94.5" x14ac:dyDescent="0.2">
      <c r="A141" s="28" t="s">
        <v>4</v>
      </c>
      <c r="B141" s="2" t="s">
        <v>49</v>
      </c>
      <c r="C141" s="2" t="s">
        <v>64</v>
      </c>
      <c r="D141" s="22">
        <v>3482099.12</v>
      </c>
    </row>
    <row r="142" spans="1:4" s="24" customFormat="1" ht="31.5" x14ac:dyDescent="0.2">
      <c r="A142" s="27" t="s">
        <v>5</v>
      </c>
      <c r="B142" s="2" t="s">
        <v>49</v>
      </c>
      <c r="C142" s="2" t="s">
        <v>65</v>
      </c>
      <c r="D142" s="22">
        <v>8420107.6999999993</v>
      </c>
    </row>
    <row r="143" spans="1:4" ht="63" x14ac:dyDescent="0.2">
      <c r="A143" s="27" t="s">
        <v>6</v>
      </c>
      <c r="B143" s="2" t="s">
        <v>49</v>
      </c>
      <c r="C143" s="2" t="s">
        <v>66</v>
      </c>
      <c r="D143" s="22">
        <v>8420107.6999999993</v>
      </c>
    </row>
    <row r="144" spans="1:4" ht="31.5" x14ac:dyDescent="0.2">
      <c r="A144" s="26" t="s">
        <v>232</v>
      </c>
      <c r="B144" s="29" t="s">
        <v>50</v>
      </c>
      <c r="C144" s="29"/>
      <c r="D144" s="21">
        <v>1229290361.48</v>
      </c>
    </row>
    <row r="145" spans="1:4" s="24" customFormat="1" ht="15.75" x14ac:dyDescent="0.2">
      <c r="A145" s="27" t="s">
        <v>15</v>
      </c>
      <c r="B145" s="2" t="s">
        <v>50</v>
      </c>
      <c r="C145" s="2" t="s">
        <v>73</v>
      </c>
      <c r="D145" s="22">
        <v>1229290361.48</v>
      </c>
    </row>
    <row r="146" spans="1:4" s="24" customFormat="1" ht="47.25" x14ac:dyDescent="0.2">
      <c r="A146" s="27" t="s">
        <v>16</v>
      </c>
      <c r="B146" s="2" t="s">
        <v>50</v>
      </c>
      <c r="C146" s="2" t="s">
        <v>74</v>
      </c>
      <c r="D146" s="22">
        <v>1232134242.1400001</v>
      </c>
    </row>
    <row r="147" spans="1:4" ht="78.75" x14ac:dyDescent="0.2">
      <c r="A147" s="27" t="s">
        <v>192</v>
      </c>
      <c r="B147" s="2" t="s">
        <v>50</v>
      </c>
      <c r="C147" s="2" t="s">
        <v>193</v>
      </c>
      <c r="D147" s="22">
        <v>1972859.63</v>
      </c>
    </row>
    <row r="148" spans="1:4" ht="94.5" x14ac:dyDescent="0.2">
      <c r="A148" s="27" t="s">
        <v>194</v>
      </c>
      <c r="B148" s="2" t="s">
        <v>50</v>
      </c>
      <c r="C148" s="2" t="s">
        <v>195</v>
      </c>
      <c r="D148" s="22">
        <v>1582237.03</v>
      </c>
    </row>
    <row r="149" spans="1:4" ht="63" x14ac:dyDescent="0.2">
      <c r="A149" s="27" t="s">
        <v>233</v>
      </c>
      <c r="B149" s="2" t="s">
        <v>50</v>
      </c>
      <c r="C149" s="2" t="s">
        <v>234</v>
      </c>
      <c r="D149" s="22">
        <v>6410696.4800000004</v>
      </c>
    </row>
    <row r="150" spans="1:4" ht="31.5" x14ac:dyDescent="0.2">
      <c r="A150" s="27" t="s">
        <v>148</v>
      </c>
      <c r="B150" s="2" t="s">
        <v>50</v>
      </c>
      <c r="C150" s="2" t="s">
        <v>89</v>
      </c>
      <c r="D150" s="22">
        <v>328800</v>
      </c>
    </row>
    <row r="151" spans="1:4" ht="78.75" x14ac:dyDescent="0.2">
      <c r="A151" s="27" t="s">
        <v>235</v>
      </c>
      <c r="B151" s="2" t="s">
        <v>50</v>
      </c>
      <c r="C151" s="2" t="s">
        <v>236</v>
      </c>
      <c r="D151" s="22">
        <v>146444739.22999999</v>
      </c>
    </row>
    <row r="152" spans="1:4" ht="18.75" customHeight="1" x14ac:dyDescent="0.2">
      <c r="A152" s="27" t="s">
        <v>44</v>
      </c>
      <c r="B152" s="2" t="s">
        <v>50</v>
      </c>
      <c r="C152" s="2" t="s">
        <v>90</v>
      </c>
      <c r="D152" s="22">
        <v>51564734.850000001</v>
      </c>
    </row>
    <row r="153" spans="1:4" ht="47.25" x14ac:dyDescent="0.2">
      <c r="A153" s="27" t="s">
        <v>28</v>
      </c>
      <c r="B153" s="2" t="s">
        <v>50</v>
      </c>
      <c r="C153" s="2" t="s">
        <v>80</v>
      </c>
      <c r="D153" s="22">
        <v>967916520</v>
      </c>
    </row>
    <row r="154" spans="1:4" ht="78.75" x14ac:dyDescent="0.2">
      <c r="A154" s="27" t="s">
        <v>149</v>
      </c>
      <c r="B154" s="2" t="s">
        <v>50</v>
      </c>
      <c r="C154" s="2" t="s">
        <v>150</v>
      </c>
      <c r="D154" s="22">
        <v>22995100</v>
      </c>
    </row>
    <row r="155" spans="1:4" ht="78.75" x14ac:dyDescent="0.2">
      <c r="A155" s="27" t="s">
        <v>151</v>
      </c>
      <c r="B155" s="2" t="s">
        <v>50</v>
      </c>
      <c r="C155" s="2" t="s">
        <v>152</v>
      </c>
      <c r="D155" s="22">
        <v>31556300</v>
      </c>
    </row>
    <row r="156" spans="1:4" ht="97.5" customHeight="1" x14ac:dyDescent="0.2">
      <c r="A156" s="27" t="s">
        <v>237</v>
      </c>
      <c r="B156" s="2" t="s">
        <v>50</v>
      </c>
      <c r="C156" s="2" t="s">
        <v>238</v>
      </c>
      <c r="D156" s="22">
        <v>1362254.92</v>
      </c>
    </row>
    <row r="157" spans="1:4" s="24" customFormat="1" ht="47.25" x14ac:dyDescent="0.2">
      <c r="A157" s="27" t="s">
        <v>239</v>
      </c>
      <c r="B157" s="2" t="s">
        <v>50</v>
      </c>
      <c r="C157" s="2" t="s">
        <v>240</v>
      </c>
      <c r="D157" s="22">
        <v>400000</v>
      </c>
    </row>
    <row r="158" spans="1:4" ht="63" x14ac:dyDescent="0.2">
      <c r="A158" s="27" t="s">
        <v>241</v>
      </c>
      <c r="B158" s="2" t="s">
        <v>50</v>
      </c>
      <c r="C158" s="2" t="s">
        <v>242</v>
      </c>
      <c r="D158" s="22">
        <v>400000</v>
      </c>
    </row>
    <row r="159" spans="1:4" s="24" customFormat="1" ht="15.75" x14ac:dyDescent="0.2">
      <c r="A159" s="27" t="s">
        <v>243</v>
      </c>
      <c r="B159" s="2" t="s">
        <v>50</v>
      </c>
      <c r="C159" s="2" t="s">
        <v>244</v>
      </c>
      <c r="D159" s="22">
        <v>2039148.04</v>
      </c>
    </row>
    <row r="160" spans="1:4" ht="31.5" x14ac:dyDescent="0.2">
      <c r="A160" s="27" t="s">
        <v>245</v>
      </c>
      <c r="B160" s="2" t="s">
        <v>50</v>
      </c>
      <c r="C160" s="2" t="s">
        <v>246</v>
      </c>
      <c r="D160" s="22">
        <v>2039148.04</v>
      </c>
    </row>
    <row r="161" spans="1:4" s="24" customFormat="1" ht="63" x14ac:dyDescent="0.2">
      <c r="A161" s="27" t="s">
        <v>30</v>
      </c>
      <c r="B161" s="2" t="s">
        <v>50</v>
      </c>
      <c r="C161" s="2" t="s">
        <v>98</v>
      </c>
      <c r="D161" s="22">
        <v>-5283028.7</v>
      </c>
    </row>
    <row r="162" spans="1:4" ht="63" x14ac:dyDescent="0.2">
      <c r="A162" s="27" t="s">
        <v>31</v>
      </c>
      <c r="B162" s="2" t="s">
        <v>50</v>
      </c>
      <c r="C162" s="2" t="s">
        <v>99</v>
      </c>
      <c r="D162" s="22">
        <v>-5283028.7</v>
      </c>
    </row>
    <row r="163" spans="1:4" ht="15.75" x14ac:dyDescent="0.2">
      <c r="A163" s="26" t="s">
        <v>153</v>
      </c>
      <c r="B163" s="29" t="s">
        <v>154</v>
      </c>
      <c r="C163" s="29"/>
      <c r="D163" s="21">
        <f>D164</f>
        <v>520817.95999999996</v>
      </c>
    </row>
    <row r="164" spans="1:4" s="24" customFormat="1" ht="15.75" x14ac:dyDescent="0.2">
      <c r="A164" s="27" t="s">
        <v>0</v>
      </c>
      <c r="B164" s="2" t="s">
        <v>154</v>
      </c>
      <c r="C164" s="2" t="s">
        <v>62</v>
      </c>
      <c r="D164" s="22">
        <f>D165</f>
        <v>520817.95999999996</v>
      </c>
    </row>
    <row r="165" spans="1:4" s="24" customFormat="1" ht="15.75" x14ac:dyDescent="0.2">
      <c r="A165" s="27" t="s">
        <v>10</v>
      </c>
      <c r="B165" s="2" t="s">
        <v>154</v>
      </c>
      <c r="C165" s="2" t="s">
        <v>68</v>
      </c>
      <c r="D165" s="22">
        <f>D166+D167+D168+D169+D170+D171+D172+D173+D174+D175</f>
        <v>520817.95999999996</v>
      </c>
    </row>
    <row r="166" spans="1:4" ht="110.25" x14ac:dyDescent="0.2">
      <c r="A166" s="27" t="s">
        <v>247</v>
      </c>
      <c r="B166" s="2" t="s">
        <v>154</v>
      </c>
      <c r="C166" s="2" t="s">
        <v>248</v>
      </c>
      <c r="D166" s="22">
        <v>6250</v>
      </c>
    </row>
    <row r="167" spans="1:4" ht="141.75" x14ac:dyDescent="0.2">
      <c r="A167" s="27" t="s">
        <v>249</v>
      </c>
      <c r="B167" s="2" t="s">
        <v>154</v>
      </c>
      <c r="C167" s="2" t="s">
        <v>250</v>
      </c>
      <c r="D167" s="22">
        <v>7500</v>
      </c>
    </row>
    <row r="168" spans="1:4" ht="110.25" x14ac:dyDescent="0.2">
      <c r="A168" s="27" t="s">
        <v>251</v>
      </c>
      <c r="B168" s="2" t="s">
        <v>154</v>
      </c>
      <c r="C168" s="2" t="s">
        <v>252</v>
      </c>
      <c r="D168" s="22">
        <v>2911.91</v>
      </c>
    </row>
    <row r="169" spans="1:4" ht="110.25" x14ac:dyDescent="0.2">
      <c r="A169" s="27" t="s">
        <v>253</v>
      </c>
      <c r="B169" s="2" t="s">
        <v>154</v>
      </c>
      <c r="C169" s="2" t="s">
        <v>254</v>
      </c>
      <c r="D169" s="22">
        <v>1250</v>
      </c>
    </row>
    <row r="170" spans="1:4" ht="110.25" x14ac:dyDescent="0.2">
      <c r="A170" s="28" t="s">
        <v>255</v>
      </c>
      <c r="B170" s="2" t="s">
        <v>154</v>
      </c>
      <c r="C170" s="2" t="s">
        <v>256</v>
      </c>
      <c r="D170" s="22">
        <v>44500</v>
      </c>
    </row>
    <row r="171" spans="1:4" ht="126" x14ac:dyDescent="0.2">
      <c r="A171" s="28" t="s">
        <v>257</v>
      </c>
      <c r="B171" s="2" t="s">
        <v>154</v>
      </c>
      <c r="C171" s="2" t="s">
        <v>258</v>
      </c>
      <c r="D171" s="22">
        <v>10000</v>
      </c>
    </row>
    <row r="172" spans="1:4" ht="157.5" x14ac:dyDescent="0.2">
      <c r="A172" s="28" t="s">
        <v>259</v>
      </c>
      <c r="B172" s="2" t="s">
        <v>154</v>
      </c>
      <c r="C172" s="2" t="s">
        <v>260</v>
      </c>
      <c r="D172" s="22">
        <v>750</v>
      </c>
    </row>
    <row r="173" spans="1:4" ht="110.25" x14ac:dyDescent="0.2">
      <c r="A173" s="28" t="s">
        <v>261</v>
      </c>
      <c r="B173" s="2" t="s">
        <v>154</v>
      </c>
      <c r="C173" s="2" t="s">
        <v>262</v>
      </c>
      <c r="D173" s="22">
        <v>500</v>
      </c>
    </row>
    <row r="174" spans="1:4" ht="110.25" x14ac:dyDescent="0.2">
      <c r="A174" s="28" t="s">
        <v>263</v>
      </c>
      <c r="B174" s="2" t="s">
        <v>154</v>
      </c>
      <c r="C174" s="2" t="s">
        <v>264</v>
      </c>
      <c r="D174" s="22">
        <v>242456.05</v>
      </c>
    </row>
    <row r="175" spans="1:4" ht="111.75" customHeight="1" x14ac:dyDescent="0.2">
      <c r="A175" s="28" t="s">
        <v>265</v>
      </c>
      <c r="B175" s="2" t="s">
        <v>154</v>
      </c>
      <c r="C175" s="2" t="s">
        <v>266</v>
      </c>
      <c r="D175" s="22">
        <v>204700</v>
      </c>
    </row>
    <row r="176" spans="1:4" ht="31.5" x14ac:dyDescent="0.2">
      <c r="A176" s="26" t="s">
        <v>155</v>
      </c>
      <c r="B176" s="36" t="s">
        <v>156</v>
      </c>
      <c r="C176" s="37"/>
      <c r="D176" s="21">
        <f>D177</f>
        <v>362559.49</v>
      </c>
    </row>
    <row r="177" spans="1:4" s="24" customFormat="1" ht="15.75" x14ac:dyDescent="0.2">
      <c r="A177" s="27" t="s">
        <v>0</v>
      </c>
      <c r="B177" s="2" t="s">
        <v>156</v>
      </c>
      <c r="C177" s="2" t="s">
        <v>62</v>
      </c>
      <c r="D177" s="22">
        <f>D178</f>
        <v>362559.49</v>
      </c>
    </row>
    <row r="178" spans="1:4" s="24" customFormat="1" ht="15.75" x14ac:dyDescent="0.2">
      <c r="A178" s="27" t="s">
        <v>10</v>
      </c>
      <c r="B178" s="2" t="s">
        <v>156</v>
      </c>
      <c r="C178" s="2" t="s">
        <v>68</v>
      </c>
      <c r="D178" s="22">
        <f>D179+D180</f>
        <v>362559.49</v>
      </c>
    </row>
    <row r="179" spans="1:4" ht="110.25" customHeight="1" x14ac:dyDescent="0.2">
      <c r="A179" s="28" t="s">
        <v>176</v>
      </c>
      <c r="B179" s="2" t="s">
        <v>156</v>
      </c>
      <c r="C179" s="2" t="s">
        <v>177</v>
      </c>
      <c r="D179" s="22">
        <v>4000</v>
      </c>
    </row>
    <row r="180" spans="1:4" ht="128.25" customHeight="1" x14ac:dyDescent="0.2">
      <c r="A180" s="28" t="s">
        <v>196</v>
      </c>
      <c r="B180" s="2" t="s">
        <v>156</v>
      </c>
      <c r="C180" s="2" t="s">
        <v>157</v>
      </c>
      <c r="D180" s="22">
        <v>358559.49</v>
      </c>
    </row>
    <row r="181" spans="1:4" ht="47.25" x14ac:dyDescent="0.2">
      <c r="A181" s="26" t="s">
        <v>52</v>
      </c>
      <c r="B181" s="29" t="s">
        <v>51</v>
      </c>
      <c r="C181" s="29"/>
      <c r="D181" s="21">
        <v>2250</v>
      </c>
    </row>
    <row r="182" spans="1:4" s="24" customFormat="1" ht="15.75" x14ac:dyDescent="0.2">
      <c r="A182" s="27" t="s">
        <v>0</v>
      </c>
      <c r="B182" s="2" t="s">
        <v>51</v>
      </c>
      <c r="C182" s="2" t="s">
        <v>62</v>
      </c>
      <c r="D182" s="22">
        <v>2250</v>
      </c>
    </row>
    <row r="183" spans="1:4" s="24" customFormat="1" ht="15.75" x14ac:dyDescent="0.2">
      <c r="A183" s="27" t="s">
        <v>10</v>
      </c>
      <c r="B183" s="2" t="s">
        <v>51</v>
      </c>
      <c r="C183" s="2" t="s">
        <v>68</v>
      </c>
      <c r="D183" s="22">
        <v>2250</v>
      </c>
    </row>
    <row r="184" spans="1:4" ht="112.5" customHeight="1" x14ac:dyDescent="0.2">
      <c r="A184" s="28" t="s">
        <v>176</v>
      </c>
      <c r="B184" s="2" t="s">
        <v>51</v>
      </c>
      <c r="C184" s="2" t="s">
        <v>177</v>
      </c>
      <c r="D184" s="22">
        <v>2250</v>
      </c>
    </row>
    <row r="185" spans="1:4" ht="47.25" x14ac:dyDescent="0.2">
      <c r="A185" s="26" t="s">
        <v>158</v>
      </c>
      <c r="B185" s="29" t="s">
        <v>159</v>
      </c>
      <c r="C185" s="29"/>
      <c r="D185" s="21">
        <f>D186</f>
        <v>7510.45</v>
      </c>
    </row>
    <row r="186" spans="1:4" s="24" customFormat="1" ht="15.75" x14ac:dyDescent="0.2">
      <c r="A186" s="27" t="s">
        <v>0</v>
      </c>
      <c r="B186" s="2" t="s">
        <v>159</v>
      </c>
      <c r="C186" s="2" t="s">
        <v>62</v>
      </c>
      <c r="D186" s="22">
        <f>D187</f>
        <v>7510.45</v>
      </c>
    </row>
    <row r="187" spans="1:4" s="24" customFormat="1" ht="15.75" x14ac:dyDescent="0.2">
      <c r="A187" s="27" t="s">
        <v>10</v>
      </c>
      <c r="B187" s="2" t="s">
        <v>159</v>
      </c>
      <c r="C187" s="2" t="s">
        <v>68</v>
      </c>
      <c r="D187" s="22">
        <f>D188+D189+D190+D191</f>
        <v>7510.45</v>
      </c>
    </row>
    <row r="188" spans="1:4" ht="110.25" x14ac:dyDescent="0.2">
      <c r="A188" s="27" t="s">
        <v>247</v>
      </c>
      <c r="B188" s="2" t="s">
        <v>159</v>
      </c>
      <c r="C188" s="2" t="s">
        <v>267</v>
      </c>
      <c r="D188" s="23">
        <v>3284.77</v>
      </c>
    </row>
    <row r="189" spans="1:4" ht="141.75" x14ac:dyDescent="0.2">
      <c r="A189" s="28" t="s">
        <v>268</v>
      </c>
      <c r="B189" s="2" t="s">
        <v>159</v>
      </c>
      <c r="C189" s="2" t="s">
        <v>250</v>
      </c>
      <c r="D189" s="22">
        <v>2502.98</v>
      </c>
    </row>
    <row r="190" spans="1:4" ht="94.5" x14ac:dyDescent="0.2">
      <c r="A190" s="28" t="s">
        <v>269</v>
      </c>
      <c r="B190" s="2" t="s">
        <v>159</v>
      </c>
      <c r="C190" s="2" t="s">
        <v>270</v>
      </c>
      <c r="D190" s="22">
        <v>29.5</v>
      </c>
    </row>
    <row r="191" spans="1:4" ht="112.5" customHeight="1" x14ac:dyDescent="0.2">
      <c r="A191" s="28" t="s">
        <v>176</v>
      </c>
      <c r="B191" s="2" t="s">
        <v>159</v>
      </c>
      <c r="C191" s="2" t="s">
        <v>266</v>
      </c>
      <c r="D191" s="22">
        <v>1693.2</v>
      </c>
    </row>
  </sheetData>
  <mergeCells count="27">
    <mergeCell ref="B163:C163"/>
    <mergeCell ref="B181:C181"/>
    <mergeCell ref="B185:C185"/>
    <mergeCell ref="B176:C176"/>
    <mergeCell ref="B91:C91"/>
    <mergeCell ref="B95:C95"/>
    <mergeCell ref="B101:C101"/>
    <mergeCell ref="B138:C138"/>
    <mergeCell ref="B144:C144"/>
    <mergeCell ref="A7:D7"/>
    <mergeCell ref="A8:D8"/>
    <mergeCell ref="C1:D1"/>
    <mergeCell ref="C2:D2"/>
    <mergeCell ref="C3:D3"/>
    <mergeCell ref="C5:D5"/>
    <mergeCell ref="C6:D6"/>
    <mergeCell ref="C4:D4"/>
    <mergeCell ref="B12:C12"/>
    <mergeCell ref="B13:C13"/>
    <mergeCell ref="B19:C19"/>
    <mergeCell ref="B10:C10"/>
    <mergeCell ref="B11:C11"/>
    <mergeCell ref="B31:C31"/>
    <mergeCell ref="B42:C42"/>
    <mergeCell ref="B49:C49"/>
    <mergeCell ref="B56:C56"/>
    <mergeCell ref="B60:C60"/>
  </mergeCells>
  <pageMargins left="1.1811023622047245" right="0.51181102362204722" top="0.55118110236220474" bottom="0.55118110236220474" header="0.31496062992125984" footer="0.31496062992125984"/>
  <pageSetup paperSize="9" scale="8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2022</vt:lpstr>
      <vt:lpstr>'2022'!Заголовки_для_печати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gusarova</dc:creator>
  <dc:description>POI HSSF rep:2.47.0.89</dc:description>
  <cp:lastModifiedBy>guseva</cp:lastModifiedBy>
  <cp:lastPrinted>2023-03-30T12:53:45Z</cp:lastPrinted>
  <dcterms:created xsi:type="dcterms:W3CDTF">2019-03-13T06:19:34Z</dcterms:created>
  <dcterms:modified xsi:type="dcterms:W3CDTF">2023-05-31T07:51:39Z</dcterms:modified>
</cp:coreProperties>
</file>